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88" i="1"/>
  <c r="G388"/>
  <c r="H388"/>
  <c r="I388"/>
  <c r="J388"/>
  <c r="I396" l="1"/>
  <c r="H396"/>
  <c r="G396"/>
  <c r="F396"/>
  <c r="I394"/>
  <c r="H394"/>
  <c r="G394"/>
  <c r="F394"/>
  <c r="J385"/>
  <c r="I385"/>
  <c r="H385"/>
  <c r="G385"/>
  <c r="F385"/>
  <c r="J376"/>
  <c r="I376"/>
  <c r="H376"/>
  <c r="G376"/>
  <c r="F376"/>
  <c r="J367"/>
  <c r="I367"/>
  <c r="H367"/>
  <c r="G367"/>
  <c r="F367"/>
  <c r="I365"/>
  <c r="H365"/>
  <c r="G365"/>
  <c r="F365"/>
  <c r="J360"/>
  <c r="I360"/>
  <c r="H360"/>
  <c r="G360"/>
  <c r="F360"/>
  <c r="J357"/>
  <c r="I357"/>
  <c r="H357"/>
  <c r="G357"/>
  <c r="F357"/>
  <c r="E357"/>
  <c r="D357"/>
  <c r="J349"/>
  <c r="I349"/>
  <c r="H349"/>
  <c r="G349"/>
  <c r="F349"/>
  <c r="J340"/>
  <c r="I340"/>
  <c r="H340"/>
  <c r="G340"/>
  <c r="F340"/>
  <c r="J338"/>
  <c r="I338"/>
  <c r="H338"/>
  <c r="G338"/>
  <c r="F338"/>
  <c r="J333"/>
  <c r="I333"/>
  <c r="H333"/>
  <c r="G333"/>
  <c r="F333"/>
  <c r="J330"/>
  <c r="I330"/>
  <c r="H330"/>
  <c r="G330"/>
  <c r="F330"/>
  <c r="J322"/>
  <c r="I322"/>
  <c r="H322"/>
  <c r="G322"/>
  <c r="F322"/>
  <c r="J313"/>
  <c r="I313"/>
  <c r="H313"/>
  <c r="G313"/>
  <c r="F313"/>
  <c r="J311"/>
  <c r="I311"/>
  <c r="H311"/>
  <c r="G311"/>
  <c r="F311"/>
  <c r="J306"/>
  <c r="I306"/>
  <c r="H306"/>
  <c r="G306"/>
  <c r="F306"/>
  <c r="J303"/>
  <c r="I303"/>
  <c r="H303"/>
  <c r="G303"/>
  <c r="F303"/>
  <c r="J294"/>
  <c r="I294"/>
  <c r="H294"/>
  <c r="G294"/>
  <c r="F294"/>
  <c r="I286"/>
  <c r="H286"/>
  <c r="G286"/>
  <c r="F286"/>
  <c r="J284"/>
  <c r="I284"/>
  <c r="H284"/>
  <c r="G284"/>
  <c r="F284"/>
  <c r="J279"/>
  <c r="I279"/>
  <c r="H279"/>
  <c r="G279"/>
  <c r="F279"/>
  <c r="J276"/>
  <c r="I276"/>
  <c r="H276"/>
  <c r="G276"/>
  <c r="F276"/>
  <c r="J267"/>
  <c r="I267"/>
  <c r="H267"/>
  <c r="G267"/>
  <c r="F267"/>
  <c r="J258"/>
  <c r="I258"/>
  <c r="H258"/>
  <c r="G258"/>
  <c r="F258"/>
  <c r="J256"/>
  <c r="I256"/>
  <c r="H256"/>
  <c r="G256"/>
  <c r="F256"/>
  <c r="J251"/>
  <c r="I251"/>
  <c r="H251"/>
  <c r="G251"/>
  <c r="F251"/>
  <c r="J248"/>
  <c r="I248"/>
  <c r="H248"/>
  <c r="G248"/>
  <c r="F248"/>
  <c r="J240"/>
  <c r="I240"/>
  <c r="H240"/>
  <c r="G240"/>
  <c r="F240"/>
  <c r="J231"/>
  <c r="I231"/>
  <c r="H231"/>
  <c r="G231"/>
  <c r="F231"/>
  <c r="J224"/>
  <c r="I224"/>
  <c r="H224"/>
  <c r="G224"/>
  <c r="F224"/>
  <c r="J221"/>
  <c r="I221"/>
  <c r="H221"/>
  <c r="G221"/>
  <c r="F221"/>
  <c r="J213"/>
  <c r="I213"/>
  <c r="H213"/>
  <c r="G213"/>
  <c r="F213"/>
  <c r="I204"/>
  <c r="H204"/>
  <c r="G204"/>
  <c r="F204"/>
  <c r="J202"/>
  <c r="I202"/>
  <c r="H202"/>
  <c r="G202"/>
  <c r="F202"/>
  <c r="J197"/>
  <c r="I197"/>
  <c r="H197"/>
  <c r="G197"/>
  <c r="F197"/>
  <c r="J194"/>
  <c r="I194"/>
  <c r="H194"/>
  <c r="G194"/>
  <c r="F194"/>
  <c r="J186"/>
  <c r="I186"/>
  <c r="H186"/>
  <c r="G186"/>
  <c r="F186"/>
  <c r="I177"/>
  <c r="H177"/>
  <c r="G177"/>
  <c r="F177"/>
  <c r="I175"/>
  <c r="H175"/>
  <c r="G175"/>
  <c r="F175"/>
  <c r="I169"/>
  <c r="H169"/>
  <c r="G169"/>
  <c r="F169"/>
  <c r="J166"/>
  <c r="I166"/>
  <c r="H166"/>
  <c r="G166"/>
  <c r="F166"/>
  <c r="J157"/>
  <c r="I157"/>
  <c r="H157"/>
  <c r="G157"/>
  <c r="F157"/>
  <c r="I148"/>
  <c r="H148"/>
  <c r="G148"/>
  <c r="F148"/>
  <c r="I146"/>
  <c r="H146"/>
  <c r="G146"/>
  <c r="F146"/>
  <c r="I141"/>
  <c r="H141"/>
  <c r="G141"/>
  <c r="F141"/>
  <c r="I138"/>
  <c r="H138"/>
  <c r="G138"/>
  <c r="F138"/>
  <c r="J130"/>
  <c r="I130"/>
  <c r="H130"/>
  <c r="G130"/>
  <c r="F130"/>
  <c r="I121"/>
  <c r="H121"/>
  <c r="G121"/>
  <c r="F121"/>
  <c r="I119"/>
  <c r="H119"/>
  <c r="G119"/>
  <c r="F119"/>
  <c r="I114"/>
  <c r="H114"/>
  <c r="G114"/>
  <c r="F114"/>
  <c r="J111"/>
  <c r="I111"/>
  <c r="H111"/>
  <c r="G111"/>
  <c r="F111"/>
  <c r="J102"/>
  <c r="I102"/>
  <c r="H102"/>
  <c r="G102"/>
  <c r="F102"/>
  <c r="J93"/>
  <c r="I93"/>
  <c r="H93"/>
  <c r="G93"/>
  <c r="F93"/>
  <c r="I91"/>
  <c r="H91"/>
  <c r="G91"/>
  <c r="F91"/>
  <c r="J86"/>
  <c r="I86"/>
  <c r="H86"/>
  <c r="G86"/>
  <c r="F86"/>
  <c r="J83"/>
  <c r="I83"/>
  <c r="H83"/>
  <c r="G83"/>
  <c r="F83"/>
  <c r="E83"/>
  <c r="D83"/>
  <c r="J75"/>
  <c r="I75"/>
  <c r="H75"/>
  <c r="G75"/>
  <c r="F75"/>
  <c r="J66"/>
  <c r="I66"/>
  <c r="H66"/>
  <c r="G66"/>
  <c r="F66"/>
  <c r="J64"/>
  <c r="I64"/>
  <c r="H64"/>
  <c r="G64"/>
  <c r="F64"/>
  <c r="J59"/>
  <c r="I59"/>
  <c r="H59"/>
  <c r="G59"/>
  <c r="F59"/>
  <c r="J56"/>
  <c r="I56"/>
  <c r="H56"/>
  <c r="G56"/>
  <c r="F56"/>
  <c r="J48"/>
  <c r="I48"/>
  <c r="H48"/>
  <c r="G48"/>
  <c r="F48"/>
  <c r="J39"/>
  <c r="I39"/>
  <c r="H39"/>
  <c r="G39"/>
  <c r="F39"/>
  <c r="J37"/>
  <c r="I37"/>
  <c r="H37"/>
  <c r="G37"/>
  <c r="F37"/>
  <c r="J32"/>
  <c r="I32"/>
  <c r="H32"/>
  <c r="G32"/>
  <c r="F32"/>
  <c r="J29"/>
  <c r="I29"/>
  <c r="H29"/>
  <c r="G29"/>
  <c r="F29"/>
  <c r="J20"/>
  <c r="I20"/>
  <c r="H20"/>
  <c r="G20"/>
  <c r="F20"/>
  <c r="F259" l="1"/>
  <c r="H259"/>
  <c r="J259"/>
  <c r="G287"/>
  <c r="I287"/>
  <c r="M284" s="1"/>
  <c r="H287"/>
  <c r="G314"/>
  <c r="I314"/>
  <c r="M313" s="1"/>
  <c r="F341"/>
  <c r="H341"/>
  <c r="J341"/>
  <c r="G368"/>
  <c r="I368"/>
  <c r="M360" s="1"/>
  <c r="G397"/>
  <c r="I397"/>
  <c r="M396" s="1"/>
  <c r="F40"/>
  <c r="H40"/>
  <c r="J40"/>
  <c r="G67"/>
  <c r="I67"/>
  <c r="M66" s="1"/>
  <c r="F94"/>
  <c r="H94"/>
  <c r="J94"/>
  <c r="F122"/>
  <c r="H122"/>
  <c r="J122"/>
  <c r="F149"/>
  <c r="H149"/>
  <c r="G205"/>
  <c r="G229" s="1"/>
  <c r="G232" s="1"/>
  <c r="I205"/>
  <c r="M202" s="1"/>
  <c r="F287"/>
  <c r="J397"/>
  <c r="G178"/>
  <c r="I178"/>
  <c r="M166" s="1"/>
  <c r="G40"/>
  <c r="I40"/>
  <c r="M37" s="1"/>
  <c r="F67"/>
  <c r="H67"/>
  <c r="J67"/>
  <c r="G94"/>
  <c r="I94"/>
  <c r="M91" s="1"/>
  <c r="G122"/>
  <c r="I122"/>
  <c r="M119" s="1"/>
  <c r="G149"/>
  <c r="I149"/>
  <c r="M148" s="1"/>
  <c r="F178"/>
  <c r="H178"/>
  <c r="J178"/>
  <c r="F205"/>
  <c r="F229" s="1"/>
  <c r="F232" s="1"/>
  <c r="H205"/>
  <c r="H229" s="1"/>
  <c r="H232" s="1"/>
  <c r="J205"/>
  <c r="J229" s="1"/>
  <c r="G259"/>
  <c r="I259"/>
  <c r="M256" s="1"/>
  <c r="F314"/>
  <c r="H314"/>
  <c r="J314"/>
  <c r="G341"/>
  <c r="I341"/>
  <c r="M338" s="1"/>
  <c r="F368"/>
  <c r="H368"/>
  <c r="J368"/>
  <c r="F397"/>
  <c r="H397"/>
  <c r="M340"/>
  <c r="M279"/>
  <c r="M311"/>
  <c r="M303" l="1"/>
  <c r="M388"/>
  <c r="M258"/>
  <c r="M357"/>
  <c r="M111"/>
  <c r="M385"/>
  <c r="M365"/>
  <c r="M267"/>
  <c r="M286"/>
  <c r="M240"/>
  <c r="M141"/>
  <c r="M86"/>
  <c r="M376"/>
  <c r="M394"/>
  <c r="M349"/>
  <c r="M276"/>
  <c r="M322"/>
  <c r="M146"/>
  <c r="M121"/>
  <c r="M75"/>
  <c r="M175"/>
  <c r="M194"/>
  <c r="M294"/>
  <c r="M306"/>
  <c r="M169"/>
  <c r="M64"/>
  <c r="M251"/>
  <c r="M32"/>
  <c r="F399"/>
  <c r="F400" s="1"/>
  <c r="M138"/>
  <c r="M130"/>
  <c r="M114"/>
  <c r="M102"/>
  <c r="M333"/>
  <c r="M157"/>
  <c r="M56"/>
  <c r="M248"/>
  <c r="M20"/>
  <c r="M39"/>
  <c r="M83"/>
  <c r="G399"/>
  <c r="G400" s="1"/>
  <c r="H399"/>
  <c r="H400" s="1"/>
  <c r="M204"/>
  <c r="M197"/>
  <c r="M186"/>
  <c r="M177"/>
  <c r="M48"/>
  <c r="M59"/>
  <c r="M330"/>
  <c r="M29"/>
  <c r="I229"/>
  <c r="I232" s="1"/>
  <c r="I399" s="1"/>
  <c r="I400" s="1"/>
  <c r="J399"/>
  <c r="J400" s="1"/>
  <c r="M213" l="1"/>
  <c r="M231"/>
  <c r="M224"/>
  <c r="M221"/>
  <c r="M229"/>
</calcChain>
</file>

<file path=xl/sharedStrings.xml><?xml version="1.0" encoding="utf-8"?>
<sst xmlns="http://schemas.openxmlformats.org/spreadsheetml/2006/main" count="820" uniqueCount="253">
  <si>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</si>
  <si>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</si>
  <si>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</si>
  <si>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</si>
  <si>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</si>
  <si>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</si>
  <si>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</si>
  <si>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</si>
  <si>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</si>
  <si>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 от общего каллоража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</si>
  <si>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</si>
  <si>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</si>
  <si>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</si>
  <si>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</si>
  <si>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</si>
  <si>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</si>
  <si>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</si>
  <si>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</si>
  <si>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</si>
  <si>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</si>
  <si>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</si>
  <si>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</si>
  <si>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</si>
  <si>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</si>
  <si>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</si>
  <si>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</si>
  <si>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</si>
  <si>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</si>
  <si>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</si>
  <si>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№ 9.2</t>
  </si>
  <si>
    <t>Суп  с гороховый с  мясом и картофелем</t>
  </si>
  <si>
    <t>№ 1.1</t>
  </si>
  <si>
    <t xml:space="preserve">Котлеты из говядины  </t>
  </si>
  <si>
    <t>№ 2.1</t>
  </si>
  <si>
    <t>Соус томатный</t>
  </si>
  <si>
    <t>№ 12.1</t>
  </si>
  <si>
    <t>№ 7.2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</si>
  <si>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</si>
  <si>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</si>
  <si>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</si>
  <si>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</si>
  <si>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</si>
  <si>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</si>
  <si>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</si>
  <si>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№ 11.8</t>
  </si>
  <si>
    <t>Итого полдник</t>
  </si>
  <si>
    <t>Ужин:</t>
  </si>
  <si>
    <t>Рыба припущенная со сметанным соусом</t>
  </si>
  <si>
    <t>№ 4.1</t>
  </si>
  <si>
    <t>№ 8.1</t>
  </si>
  <si>
    <t>Чай с сахаром и лимоном</t>
  </si>
  <si>
    <t>№ 11.5</t>
  </si>
  <si>
    <t>Хлеб пшеичный</t>
  </si>
  <si>
    <t>Итого ужин</t>
  </si>
  <si>
    <t>Ужин 2</t>
  </si>
  <si>
    <t>Кисломолочный продукт</t>
  </si>
  <si>
    <t>№ 6.8</t>
  </si>
  <si>
    <t>Итого ужиин 2</t>
  </si>
  <si>
    <t>Итого за первый день:</t>
  </si>
  <si>
    <t>Среднедневная сбалансированность</t>
  </si>
  <si>
    <t xml:space="preserve">2 День </t>
  </si>
  <si>
    <t>Сырники из творога</t>
  </si>
  <si>
    <t>№ 71</t>
  </si>
  <si>
    <t>Каша овсяная "Геркулес" вязкая с маслом сливочным</t>
  </si>
  <si>
    <t>№ 7.3</t>
  </si>
  <si>
    <t>Кофейный напиток</t>
  </si>
  <si>
    <t>№ 11.2</t>
  </si>
  <si>
    <t>Салат из белокачанной  капусты с морковью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</si>
  <si>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</si>
  <si>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</si>
  <si>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</si>
  <si>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</si>
  <si>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</si>
  <si>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</si>
  <si>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</si>
  <si>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Копот из сухофруктов</t>
  </si>
  <si>
    <t>0.46</t>
  </si>
  <si>
    <t>№ 11.6</t>
  </si>
  <si>
    <t>№ 10.1</t>
  </si>
  <si>
    <t>Сок по наличию</t>
  </si>
  <si>
    <t>№ 13.3</t>
  </si>
  <si>
    <t>Фрукты свежие по наличию</t>
  </si>
  <si>
    <t>Фрикадельки</t>
  </si>
  <si>
    <t>№ 2.3</t>
  </si>
  <si>
    <t>Капуста тушёрая</t>
  </si>
  <si>
    <t>№ 9.1</t>
  </si>
  <si>
    <t>Чай с сахаром</t>
  </si>
  <si>
    <t>№ 11.4</t>
  </si>
  <si>
    <t>№10.7</t>
  </si>
  <si>
    <t>Ужин2</t>
  </si>
  <si>
    <t>Итого ужин 2</t>
  </si>
  <si>
    <t>Итого за 2-ой день:</t>
  </si>
  <si>
    <t xml:space="preserve">3 День </t>
  </si>
  <si>
    <t>Яйцо вареное</t>
  </si>
  <si>
    <t>1шт</t>
  </si>
  <si>
    <t>1 шт</t>
  </si>
  <si>
    <t>№ 5.2</t>
  </si>
  <si>
    <t>Каша пшённая</t>
  </si>
  <si>
    <t>№ 7.4</t>
  </si>
  <si>
    <t>Овощи натуральные соленые.</t>
  </si>
  <si>
    <t>№ 9.8</t>
  </si>
  <si>
    <t>Щи из свежей капусты с картофелем с мясом (говядиной), сметаной</t>
  </si>
  <si>
    <t>№ 1.3</t>
  </si>
  <si>
    <t>Гуляш</t>
  </si>
  <si>
    <t>№ 2.4</t>
  </si>
  <si>
    <t>Перловка</t>
  </si>
  <si>
    <t>№ 10.3</t>
  </si>
  <si>
    <t>Ужин</t>
  </si>
  <si>
    <t xml:space="preserve">Колбаса отварная </t>
  </si>
  <si>
    <t>№ 2.6</t>
  </si>
  <si>
    <t>Макаронные изделия отварные с маслом</t>
  </si>
  <si>
    <t>№ 8.4</t>
  </si>
  <si>
    <t>Кефир</t>
  </si>
  <si>
    <t>№ 6.7</t>
  </si>
  <si>
    <t>Итого за 3-ий день:</t>
  </si>
  <si>
    <t xml:space="preserve">4 День </t>
  </si>
  <si>
    <t>Масло (порциями)</t>
  </si>
  <si>
    <t>№ 7.7</t>
  </si>
  <si>
    <t>Обед</t>
  </si>
  <si>
    <t>Суп  с крупой</t>
  </si>
  <si>
    <t>№ 1.6</t>
  </si>
  <si>
    <t xml:space="preserve">Котлеты рыбные </t>
  </si>
  <si>
    <t>№ 4.2</t>
  </si>
  <si>
    <t>Картофельное пюре</t>
  </si>
  <si>
    <t>Соус сметанный</t>
  </si>
  <si>
    <t>№ 12.2</t>
  </si>
  <si>
    <t>хлеб ржаной</t>
  </si>
  <si>
    <t>Полдник</t>
  </si>
  <si>
    <t xml:space="preserve">Гречка рассыпчатая </t>
  </si>
  <si>
    <t>Итого за 4-ий день:</t>
  </si>
  <si>
    <t xml:space="preserve">5 День </t>
  </si>
  <si>
    <t xml:space="preserve">Бутерброд горячий с колбасой, порциями </t>
  </si>
  <si>
    <t>хлеб пшеничный</t>
  </si>
  <si>
    <t>№8</t>
  </si>
  <si>
    <t>Помидор свежий</t>
  </si>
  <si>
    <t>№ 9.9</t>
  </si>
  <si>
    <t>Борщ с капустой и картофелем, мясом и сметаной</t>
  </si>
  <si>
    <t>№ 1.4</t>
  </si>
  <si>
    <t>Птица, отварная</t>
  </si>
  <si>
    <t>№ 3.2</t>
  </si>
  <si>
    <t xml:space="preserve">Компот из кураги </t>
  </si>
  <si>
    <t>№10.5</t>
  </si>
  <si>
    <t>№ 13.1</t>
  </si>
  <si>
    <t>Мясо отварное</t>
  </si>
  <si>
    <t>Картофель тушёный с луком</t>
  </si>
  <si>
    <t>хлеб пшеичный</t>
  </si>
  <si>
    <t>Итого ужин2</t>
  </si>
  <si>
    <t>Итого за 5-ий день:</t>
  </si>
  <si>
    <t xml:space="preserve">6 День </t>
  </si>
  <si>
    <t>Завтрак</t>
  </si>
  <si>
    <t>Итого  завтрак</t>
  </si>
  <si>
    <t>Салат капуста с морковкой "витаминный"</t>
  </si>
  <si>
    <t>Суп картофельный с мясными фрикадельками</t>
  </si>
  <si>
    <t>№ 1.7</t>
  </si>
  <si>
    <t xml:space="preserve">Биточки из говядины  </t>
  </si>
  <si>
    <t>Итого  обед</t>
  </si>
  <si>
    <t>Итого за 6-ий день:</t>
  </si>
  <si>
    <t>7 день</t>
  </si>
  <si>
    <t xml:space="preserve">Салат из моркови </t>
  </si>
  <si>
    <t xml:space="preserve">№9.3 </t>
  </si>
  <si>
    <t>Суп крестьянский, с мясом и со сметаной</t>
  </si>
  <si>
    <t>№ 1.8</t>
  </si>
  <si>
    <t>Компот из сухофруктов</t>
  </si>
  <si>
    <t>Итого за 7-ий день:</t>
  </si>
  <si>
    <t>8 день</t>
  </si>
  <si>
    <t xml:space="preserve"> Сун-лапша домашняя с курицей</t>
  </si>
  <si>
    <t>№ 1.9</t>
  </si>
  <si>
    <t>Рыба, запеченная в молоке</t>
  </si>
  <si>
    <t>№ 4.3</t>
  </si>
  <si>
    <t>Сосиски отварные</t>
  </si>
  <si>
    <t>Итого за 8-ий день:</t>
  </si>
  <si>
    <t>9 День</t>
  </si>
  <si>
    <t xml:space="preserve">Салат из отварной моркови с зеленым горошком </t>
  </si>
  <si>
    <t>№ 9.3</t>
  </si>
  <si>
    <t>Бефстроганов из говядины</t>
  </si>
  <si>
    <t>№ 2.5</t>
  </si>
  <si>
    <t xml:space="preserve">№11.6 </t>
  </si>
  <si>
    <t>Котлеты рыбные запечённые</t>
  </si>
  <si>
    <t>Итого за 9-ий день:</t>
  </si>
  <si>
    <t>10 день</t>
  </si>
  <si>
    <t>Салат Свекольный с горошком</t>
  </si>
  <si>
    <t>№ 9.7</t>
  </si>
  <si>
    <t>суп с рыбными консервами</t>
  </si>
  <si>
    <t>№ 1.10</t>
  </si>
  <si>
    <t>Тефтели</t>
  </si>
  <si>
    <t>№ 2.2</t>
  </si>
  <si>
    <t>Птица запечёная</t>
  </si>
  <si>
    <t>№ 3.3</t>
  </si>
  <si>
    <t>Итого за 10-ий день:</t>
  </si>
  <si>
    <t xml:space="preserve">11 День  </t>
  </si>
  <si>
    <t>Суп  с гороховый с  говядиной</t>
  </si>
  <si>
    <t>Кисломолочныйпродукт</t>
  </si>
  <si>
    <t>Итого за 11  день:</t>
  </si>
  <si>
    <t xml:space="preserve">12 День </t>
  </si>
  <si>
    <t>масло порциями</t>
  </si>
  <si>
    <t>Итого за 12-ый день:</t>
  </si>
  <si>
    <t xml:space="preserve">13 День </t>
  </si>
  <si>
    <t>кефир</t>
  </si>
  <si>
    <t>Итого за13-ый день:</t>
  </si>
  <si>
    <t xml:space="preserve">14 День </t>
  </si>
  <si>
    <t>№12.2</t>
  </si>
  <si>
    <t>Итого за 14-ый день:</t>
  </si>
  <si>
    <t>Итого за 14 дней</t>
  </si>
  <si>
    <t>Среднедневная норма</t>
  </si>
  <si>
    <t>Соотношение</t>
  </si>
  <si>
    <t>2 завтрак</t>
  </si>
  <si>
    <t>Фито-чай с сахаром</t>
  </si>
  <si>
    <t>Кисель из концентрата</t>
  </si>
  <si>
    <t>Напиток из чернослива</t>
  </si>
  <si>
    <t>0.53</t>
  </si>
  <si>
    <t>Чай с молоком</t>
  </si>
  <si>
    <t>Булочка  обсыпная</t>
  </si>
  <si>
    <t>Котлеты рыбные</t>
  </si>
  <si>
    <t>Овощное рагу</t>
  </si>
  <si>
    <t xml:space="preserve">Картофель отварной </t>
  </si>
  <si>
    <t>Курица в соусе с томатом</t>
  </si>
  <si>
    <t>14.59</t>
  </si>
  <si>
    <t>№8,4</t>
  </si>
  <si>
    <t>Фрикадельки в томатно-сметанном соусе</t>
  </si>
  <si>
    <t>Шницель из говядины</t>
  </si>
  <si>
    <t>0.56</t>
  </si>
  <si>
    <t>№ 2.7</t>
  </si>
  <si>
    <t>Омлет</t>
  </si>
  <si>
    <t>№5.1</t>
  </si>
  <si>
    <t>Пирожок с изюмом</t>
  </si>
  <si>
    <t>Конндитерское изделие</t>
  </si>
  <si>
    <t>Булочка  обсыпная с повидлом</t>
  </si>
  <si>
    <t>Манник соус сметанный</t>
  </si>
  <si>
    <t>Манник сметанный соус</t>
  </si>
  <si>
    <t>Копот из свежих фруктов</t>
  </si>
  <si>
    <t>Напиток из шиповника</t>
  </si>
  <si>
    <t>№8.5</t>
  </si>
  <si>
    <t>№8.2</t>
  </si>
  <si>
    <t>№11.4</t>
  </si>
  <si>
    <t>№11.13</t>
  </si>
  <si>
    <t>№11.12</t>
  </si>
  <si>
    <t>№11.2</t>
  </si>
  <si>
    <t>№2.9</t>
  </si>
  <si>
    <t>№9.11</t>
  </si>
  <si>
    <t>№10.8</t>
  </si>
  <si>
    <t>33.4</t>
  </si>
  <si>
    <t>№3.4</t>
  </si>
  <si>
    <t>№2.8</t>
  </si>
  <si>
    <t>№11.14</t>
  </si>
  <si>
    <t>№ 11.14</t>
  </si>
  <si>
    <t>№4.4</t>
  </si>
  <si>
    <t>"УТВЕРЖДАЮ"</t>
  </si>
  <si>
    <t>ДИРЕКТОР  ГБОУ РТ ХШИ</t>
  </si>
  <si>
    <t>Ондар С.М.</t>
  </si>
  <si>
    <t>18.04.2024 г.</t>
  </si>
  <si>
    <t>Примерное  14-дневное циклическое меню для стационарных организаций отдыха  и оздоравления детей</t>
  </si>
  <si>
    <t>Капуста тушёная</t>
  </si>
  <si>
    <t>Компот из свежих фруктов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</si>
</sst>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;[Red]0.00"/>
  </numFmts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" fontId="1" fillId="0" borderId="8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Fill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165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1" fontId="1" fillId="4" borderId="8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165" fontId="1" fillId="4" borderId="5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165" fontId="1" fillId="5" borderId="5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left" wrapText="1"/>
    </xf>
    <xf numFmtId="166" fontId="1" fillId="0" borderId="5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Fill="1" applyBorder="1" applyAlignment="1">
      <alignment horizontal="left" wrapText="1"/>
    </xf>
    <xf numFmtId="0" fontId="1" fillId="0" borderId="1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03"/>
  <sheetViews>
    <sheetView tabSelected="1" topLeftCell="B1" zoomScale="85" zoomScaleNormal="85" workbookViewId="0">
      <selection activeCell="G4" sqref="G4"/>
    </sheetView>
  </sheetViews>
  <sheetFormatPr defaultRowHeight="15"/>
  <cols>
    <col min="1" max="1" width="9.140625" hidden="1" customWidth="1"/>
    <col min="3" max="3" width="26.42578125" customWidth="1"/>
    <col min="6" max="7" width="9.5703125" bestFit="1" customWidth="1"/>
    <col min="9" max="9" width="12.85546875" customWidth="1"/>
    <col min="11" max="11" width="9.85546875" bestFit="1" customWidth="1"/>
  </cols>
  <sheetData>
    <row r="2" spans="2:13">
      <c r="K2" s="79" t="s">
        <v>246</v>
      </c>
      <c r="L2" s="80"/>
      <c r="M2" s="80"/>
    </row>
    <row r="3" spans="2:13">
      <c r="K3" s="79" t="s">
        <v>247</v>
      </c>
      <c r="L3" s="79"/>
      <c r="M3" s="79"/>
    </row>
    <row r="4" spans="2:13" ht="15.75">
      <c r="K4" s="81" t="s">
        <v>248</v>
      </c>
      <c r="L4" s="82"/>
      <c r="M4" s="82"/>
    </row>
    <row r="5" spans="2:13">
      <c r="K5" s="66" t="s">
        <v>249</v>
      </c>
    </row>
    <row r="6" spans="2:13" ht="18.75">
      <c r="B6" s="72" t="s">
        <v>250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8" spans="2:13" ht="15.75" thickBot="1">
      <c r="B8" s="1"/>
      <c r="C8" s="1"/>
      <c r="D8" s="1"/>
      <c r="E8" s="1"/>
      <c r="F8" s="1"/>
      <c r="G8" s="1"/>
      <c r="H8" s="1"/>
      <c r="I8" s="1"/>
      <c r="J8" s="1"/>
      <c r="K8" s="1"/>
    </row>
    <row r="9" spans="2:13" ht="15.75" thickTop="1">
      <c r="B9" s="73" t="s">
        <v>0</v>
      </c>
      <c r="C9" s="75" t="s">
        <v>1</v>
      </c>
      <c r="D9" s="75" t="s">
        <v>2</v>
      </c>
      <c r="E9" s="75" t="s">
        <v>3</v>
      </c>
      <c r="F9" s="75" t="s">
        <v>4</v>
      </c>
      <c r="G9" s="75"/>
      <c r="H9" s="75"/>
      <c r="I9" s="75" t="s">
        <v>5</v>
      </c>
      <c r="J9" s="75" t="s">
        <v>6</v>
      </c>
      <c r="K9" s="75" t="s">
        <v>7</v>
      </c>
      <c r="L9" s="77" t="s">
        <v>8</v>
      </c>
      <c r="M9" s="69" t="s">
        <v>9</v>
      </c>
    </row>
    <row r="10" spans="2:13">
      <c r="B10" s="74"/>
      <c r="C10" s="76"/>
      <c r="D10" s="76"/>
      <c r="E10" s="76"/>
      <c r="F10" s="76"/>
      <c r="G10" s="76"/>
      <c r="H10" s="76"/>
      <c r="I10" s="76"/>
      <c r="J10" s="76"/>
      <c r="K10" s="76"/>
      <c r="L10" s="78"/>
      <c r="M10" s="70"/>
    </row>
    <row r="11" spans="2:13">
      <c r="B11" s="74"/>
      <c r="C11" s="76"/>
      <c r="D11" s="76"/>
      <c r="E11" s="76"/>
      <c r="F11" s="76"/>
      <c r="G11" s="76"/>
      <c r="H11" s="76"/>
      <c r="I11" s="76"/>
      <c r="J11" s="76"/>
      <c r="K11" s="76"/>
      <c r="L11" s="78"/>
      <c r="M11" s="71"/>
    </row>
    <row r="12" spans="2:13" ht="15.75">
      <c r="B12" s="11"/>
      <c r="C12" s="12"/>
      <c r="D12" s="12"/>
      <c r="E12" s="12"/>
      <c r="F12" s="12" t="s">
        <v>10</v>
      </c>
      <c r="G12" s="12" t="s">
        <v>11</v>
      </c>
      <c r="H12" s="12" t="s">
        <v>12</v>
      </c>
      <c r="I12" s="12"/>
      <c r="J12" s="12"/>
      <c r="K12" s="12"/>
      <c r="L12" s="10"/>
      <c r="M12" s="5"/>
    </row>
    <row r="13" spans="2:13" ht="15.75">
      <c r="B13" s="11">
        <v>1</v>
      </c>
      <c r="C13" s="12">
        <v>2</v>
      </c>
      <c r="D13" s="12">
        <v>3</v>
      </c>
      <c r="E13" s="12"/>
      <c r="F13" s="12">
        <v>4</v>
      </c>
      <c r="G13" s="12">
        <v>5</v>
      </c>
      <c r="H13" s="12">
        <v>6</v>
      </c>
      <c r="I13" s="12">
        <v>7</v>
      </c>
      <c r="J13" s="12">
        <v>8</v>
      </c>
      <c r="K13" s="12">
        <v>9</v>
      </c>
      <c r="L13" s="10"/>
      <c r="M13" s="5"/>
    </row>
    <row r="14" spans="2:13" ht="15.75">
      <c r="B14" s="13" t="s">
        <v>13</v>
      </c>
      <c r="C14" s="14"/>
      <c r="D14" s="14"/>
      <c r="E14" s="14"/>
      <c r="F14" s="14"/>
      <c r="G14" s="14"/>
      <c r="H14" s="14"/>
      <c r="I14" s="14"/>
      <c r="J14" s="14"/>
      <c r="K14" s="14"/>
      <c r="L14" s="10"/>
      <c r="M14" s="15"/>
    </row>
    <row r="15" spans="2:13" ht="15.75">
      <c r="B15" s="11" t="s">
        <v>14</v>
      </c>
      <c r="C15" s="2" t="s">
        <v>15</v>
      </c>
      <c r="D15" s="12">
        <v>10</v>
      </c>
      <c r="E15" s="12">
        <v>10</v>
      </c>
      <c r="F15" s="12">
        <v>0</v>
      </c>
      <c r="G15" s="12">
        <v>8.1999999999999993</v>
      </c>
      <c r="H15" s="12">
        <v>0.1</v>
      </c>
      <c r="I15" s="12">
        <v>75</v>
      </c>
      <c r="J15" s="12"/>
      <c r="K15" s="12">
        <v>14</v>
      </c>
      <c r="L15" s="16" t="s">
        <v>16</v>
      </c>
      <c r="M15" s="5"/>
    </row>
    <row r="16" spans="2:13" ht="15.75">
      <c r="B16" s="11"/>
      <c r="C16" s="4" t="s">
        <v>17</v>
      </c>
      <c r="D16" s="3">
        <v>15</v>
      </c>
      <c r="E16" s="3">
        <v>20</v>
      </c>
      <c r="F16" s="3">
        <v>4.6399999999999997</v>
      </c>
      <c r="G16" s="3">
        <v>5.9</v>
      </c>
      <c r="H16" s="3">
        <v>0</v>
      </c>
      <c r="I16" s="3">
        <v>72.8</v>
      </c>
      <c r="J16" s="3">
        <v>0.14000000000000001</v>
      </c>
      <c r="K16" s="3">
        <v>15</v>
      </c>
      <c r="L16" s="10" t="s">
        <v>18</v>
      </c>
      <c r="M16" s="5"/>
    </row>
    <row r="17" spans="2:13" ht="31.5">
      <c r="B17" s="17"/>
      <c r="C17" s="2" t="s">
        <v>19</v>
      </c>
      <c r="D17" s="18">
        <v>220</v>
      </c>
      <c r="E17" s="3">
        <v>250</v>
      </c>
      <c r="F17" s="19">
        <v>6.5</v>
      </c>
      <c r="G17" s="3">
        <v>10.199999999999999</v>
      </c>
      <c r="H17" s="3">
        <v>38.6</v>
      </c>
      <c r="I17" s="3">
        <v>271.39999999999998</v>
      </c>
      <c r="J17" s="3"/>
      <c r="K17" s="3">
        <v>173</v>
      </c>
      <c r="L17" s="16" t="s">
        <v>20</v>
      </c>
      <c r="M17" s="5"/>
    </row>
    <row r="18" spans="2:13" ht="15.75">
      <c r="B18" s="11"/>
      <c r="C18" s="2" t="s">
        <v>21</v>
      </c>
      <c r="D18" s="12">
        <v>200</v>
      </c>
      <c r="E18" s="12">
        <v>200</v>
      </c>
      <c r="F18" s="12">
        <v>3.52</v>
      </c>
      <c r="G18" s="12">
        <v>3.72</v>
      </c>
      <c r="H18" s="12">
        <v>25.49</v>
      </c>
      <c r="I18" s="12">
        <v>145.19999999999999</v>
      </c>
      <c r="J18" s="12">
        <v>1.3</v>
      </c>
      <c r="K18" s="12">
        <v>959</v>
      </c>
      <c r="L18" s="10" t="s">
        <v>22</v>
      </c>
      <c r="M18" s="5"/>
    </row>
    <row r="19" spans="2:13" ht="15.75">
      <c r="B19" s="11"/>
      <c r="C19" s="2" t="s">
        <v>23</v>
      </c>
      <c r="D19" s="12">
        <v>60</v>
      </c>
      <c r="E19" s="12">
        <v>100</v>
      </c>
      <c r="F19" s="20">
        <v>8</v>
      </c>
      <c r="G19" s="12">
        <v>0.8</v>
      </c>
      <c r="H19" s="12">
        <v>49.2</v>
      </c>
      <c r="I19" s="12">
        <v>235</v>
      </c>
      <c r="J19" s="12"/>
      <c r="K19" s="12" t="s">
        <v>24</v>
      </c>
      <c r="L19" s="16" t="s">
        <v>25</v>
      </c>
      <c r="M19" s="5"/>
    </row>
    <row r="20" spans="2:13" ht="15.75">
      <c r="B20" s="11"/>
      <c r="C20" s="6" t="s">
        <v>26</v>
      </c>
      <c r="D20" s="21"/>
      <c r="E20" s="21"/>
      <c r="F20" s="21">
        <f>SUM(F15:F19)</f>
        <v>22.66</v>
      </c>
      <c r="G20" s="21">
        <f>SUM(G15:G19)</f>
        <v>28.819999999999997</v>
      </c>
      <c r="H20" s="21">
        <f>SUM(H15:H19)</f>
        <v>113.39</v>
      </c>
      <c r="I20" s="21">
        <f>SUM(I15:I19)</f>
        <v>799.4</v>
      </c>
      <c r="J20" s="21">
        <f>SUM(J15:J19)</f>
        <v>1.44</v>
      </c>
      <c r="K20" s="21"/>
      <c r="L20" s="10"/>
      <c r="M20" s="22">
        <f>100/I40*I20</f>
        <v>29.239637741590951</v>
      </c>
    </row>
    <row r="21" spans="2:13" ht="31.5">
      <c r="B21" s="11" t="s">
        <v>205</v>
      </c>
      <c r="C21" s="6" t="s">
        <v>81</v>
      </c>
      <c r="D21" s="21">
        <v>200</v>
      </c>
      <c r="E21" s="21">
        <v>250</v>
      </c>
      <c r="F21" s="21">
        <v>0.8</v>
      </c>
      <c r="G21" s="21">
        <v>0.8</v>
      </c>
      <c r="H21" s="21">
        <v>19.600000000000001</v>
      </c>
      <c r="I21" s="21">
        <v>94</v>
      </c>
      <c r="J21" s="21"/>
      <c r="K21" s="23" t="s">
        <v>141</v>
      </c>
      <c r="L21" s="10" t="s">
        <v>142</v>
      </c>
      <c r="M21" s="5"/>
    </row>
    <row r="22" spans="2:13" ht="15.75">
      <c r="B22" s="11" t="s">
        <v>27</v>
      </c>
      <c r="C22" s="2" t="s">
        <v>28</v>
      </c>
      <c r="D22" s="12">
        <v>70</v>
      </c>
      <c r="E22" s="12">
        <v>80</v>
      </c>
      <c r="F22" s="20">
        <v>1.24</v>
      </c>
      <c r="G22" s="12">
        <v>10.14</v>
      </c>
      <c r="H22" s="12">
        <v>7.47</v>
      </c>
      <c r="I22" s="12">
        <v>130</v>
      </c>
      <c r="J22" s="12">
        <v>9.36</v>
      </c>
      <c r="K22" s="12">
        <v>68</v>
      </c>
      <c r="L22" s="16" t="s">
        <v>29</v>
      </c>
      <c r="M22" s="5"/>
    </row>
    <row r="23" spans="2:13" ht="31.5">
      <c r="B23" s="11"/>
      <c r="C23" s="2" t="s">
        <v>30</v>
      </c>
      <c r="D23" s="12">
        <v>250</v>
      </c>
      <c r="E23" s="12">
        <v>350</v>
      </c>
      <c r="F23" s="12">
        <v>11</v>
      </c>
      <c r="G23" s="12">
        <v>5.2</v>
      </c>
      <c r="H23" s="12">
        <v>28.8</v>
      </c>
      <c r="I23" s="12">
        <v>171</v>
      </c>
      <c r="J23" s="12">
        <v>10.5</v>
      </c>
      <c r="K23" s="12">
        <v>102</v>
      </c>
      <c r="L23" s="10" t="s">
        <v>31</v>
      </c>
      <c r="M23" s="5"/>
    </row>
    <row r="24" spans="2:13" ht="15.75">
      <c r="B24" s="11"/>
      <c r="C24" s="2" t="s">
        <v>32</v>
      </c>
      <c r="D24" s="12">
        <v>90</v>
      </c>
      <c r="E24" s="12">
        <v>100</v>
      </c>
      <c r="F24" s="20">
        <v>10.09</v>
      </c>
      <c r="G24" s="12">
        <v>8.67</v>
      </c>
      <c r="H24" s="12">
        <v>9.25</v>
      </c>
      <c r="I24" s="12">
        <v>155</v>
      </c>
      <c r="J24" s="12">
        <v>0.56000000000000005</v>
      </c>
      <c r="K24" s="12">
        <v>268</v>
      </c>
      <c r="L24" s="16" t="s">
        <v>33</v>
      </c>
      <c r="M24" s="5"/>
    </row>
    <row r="25" spans="2:13" ht="15.75">
      <c r="B25" s="11"/>
      <c r="C25" s="2" t="s">
        <v>34</v>
      </c>
      <c r="D25" s="24">
        <v>30</v>
      </c>
      <c r="E25" s="24">
        <v>40</v>
      </c>
      <c r="F25" s="12">
        <v>0.44</v>
      </c>
      <c r="G25" s="12">
        <v>0.8</v>
      </c>
      <c r="H25" s="12">
        <v>2.48</v>
      </c>
      <c r="I25" s="20">
        <v>19.2</v>
      </c>
      <c r="J25" s="12">
        <v>0.28000000000000003</v>
      </c>
      <c r="K25" s="12">
        <v>333</v>
      </c>
      <c r="L25" s="10" t="s">
        <v>35</v>
      </c>
      <c r="M25" s="5"/>
    </row>
    <row r="26" spans="2:13" ht="15.75">
      <c r="B26" s="11"/>
      <c r="C26" s="2" t="s">
        <v>128</v>
      </c>
      <c r="D26" s="12">
        <v>150</v>
      </c>
      <c r="E26" s="12">
        <v>200</v>
      </c>
      <c r="F26" s="12">
        <v>9.31</v>
      </c>
      <c r="G26" s="12">
        <v>10.72</v>
      </c>
      <c r="H26" s="12">
        <v>45.72</v>
      </c>
      <c r="I26" s="12">
        <v>210</v>
      </c>
      <c r="J26" s="12">
        <v>0</v>
      </c>
      <c r="K26" s="12">
        <v>0.30299999999999999</v>
      </c>
      <c r="L26" s="16" t="s">
        <v>36</v>
      </c>
      <c r="M26" s="5"/>
    </row>
    <row r="27" spans="2:13" ht="15.75">
      <c r="B27" s="11"/>
      <c r="C27" s="2" t="s">
        <v>207</v>
      </c>
      <c r="D27" s="12">
        <v>200</v>
      </c>
      <c r="E27" s="12">
        <v>200</v>
      </c>
      <c r="F27" s="12">
        <v>0</v>
      </c>
      <c r="G27" s="12">
        <v>0</v>
      </c>
      <c r="H27" s="12">
        <v>26</v>
      </c>
      <c r="I27" s="12">
        <v>106</v>
      </c>
      <c r="J27" s="12">
        <v>1.8</v>
      </c>
      <c r="K27" s="12">
        <v>350</v>
      </c>
      <c r="L27" s="10" t="s">
        <v>37</v>
      </c>
      <c r="M27" s="5"/>
    </row>
    <row r="28" spans="2:13" ht="15.75">
      <c r="B28" s="11"/>
      <c r="C28" s="2" t="s">
        <v>38</v>
      </c>
      <c r="D28" s="12">
        <v>80</v>
      </c>
      <c r="E28" s="12">
        <v>120</v>
      </c>
      <c r="F28" s="12">
        <v>8</v>
      </c>
      <c r="G28" s="12">
        <v>1</v>
      </c>
      <c r="H28" s="12">
        <v>40</v>
      </c>
      <c r="I28" s="12">
        <v>188</v>
      </c>
      <c r="J28" s="25"/>
      <c r="K28" s="12" t="s">
        <v>39</v>
      </c>
      <c r="L28" s="16" t="s">
        <v>40</v>
      </c>
      <c r="M28" s="5"/>
    </row>
    <row r="29" spans="2:13" ht="15.75">
      <c r="B29" s="11"/>
      <c r="C29" s="6" t="s">
        <v>41</v>
      </c>
      <c r="D29" s="21"/>
      <c r="E29" s="21"/>
      <c r="F29" s="21">
        <f>SUM(F22:F28)</f>
        <v>40.08</v>
      </c>
      <c r="G29" s="21">
        <f>SUM(G22:G28)</f>
        <v>36.53</v>
      </c>
      <c r="H29" s="21">
        <f>SUM(H22:H28)</f>
        <v>159.72</v>
      </c>
      <c r="I29" s="21">
        <f>SUM(I22:I28)</f>
        <v>979.2</v>
      </c>
      <c r="J29" s="21">
        <f>SUM(J22:J28)</f>
        <v>22.5</v>
      </c>
      <c r="K29" s="21"/>
      <c r="L29" s="10"/>
      <c r="M29" s="22">
        <f>100/I40*I29</f>
        <v>35.81617872975464</v>
      </c>
    </row>
    <row r="30" spans="2:13" ht="31.5">
      <c r="B30" s="11" t="s">
        <v>42</v>
      </c>
      <c r="C30" s="2" t="s">
        <v>43</v>
      </c>
      <c r="D30" s="3">
        <v>100</v>
      </c>
      <c r="E30" s="3">
        <v>100</v>
      </c>
      <c r="F30" s="3">
        <v>15</v>
      </c>
      <c r="G30" s="3">
        <v>11.15</v>
      </c>
      <c r="H30" s="3">
        <v>20.6</v>
      </c>
      <c r="I30" s="3">
        <v>112</v>
      </c>
      <c r="J30" s="3">
        <v>0.2</v>
      </c>
      <c r="K30" s="3">
        <v>222</v>
      </c>
      <c r="L30" s="10" t="s">
        <v>44</v>
      </c>
      <c r="M30" s="26"/>
    </row>
    <row r="31" spans="2:13" ht="15.75">
      <c r="B31" s="11"/>
      <c r="C31" s="27" t="s">
        <v>79</v>
      </c>
      <c r="D31" s="3">
        <v>200</v>
      </c>
      <c r="E31" s="3">
        <v>200</v>
      </c>
      <c r="F31" s="3">
        <v>1</v>
      </c>
      <c r="G31" s="3">
        <v>0.2</v>
      </c>
      <c r="H31" s="3">
        <v>20.2</v>
      </c>
      <c r="I31" s="3">
        <v>92</v>
      </c>
      <c r="J31" s="3"/>
      <c r="K31" s="3" t="s">
        <v>24</v>
      </c>
      <c r="L31" s="16" t="s">
        <v>80</v>
      </c>
      <c r="M31" s="5"/>
    </row>
    <row r="32" spans="2:13" ht="15.75">
      <c r="B32" s="11"/>
      <c r="C32" s="6" t="s">
        <v>45</v>
      </c>
      <c r="D32" s="21"/>
      <c r="E32" s="21"/>
      <c r="F32" s="21">
        <f>SUM(F30:F31)</f>
        <v>16</v>
      </c>
      <c r="G32" s="21">
        <f>SUM(G30:G31)</f>
        <v>11.35</v>
      </c>
      <c r="H32" s="21">
        <f>SUM(H30:H31)</f>
        <v>40.799999999999997</v>
      </c>
      <c r="I32" s="21">
        <f>SUM(I30:I31)</f>
        <v>204</v>
      </c>
      <c r="J32" s="21">
        <f>SUM(J30:J31)</f>
        <v>0.2</v>
      </c>
      <c r="K32" s="28"/>
      <c r="L32" s="16"/>
      <c r="M32" s="22">
        <f>100/I40*I32</f>
        <v>7.4617039020322169</v>
      </c>
    </row>
    <row r="33" spans="2:13" ht="31.5">
      <c r="B33" s="11" t="s">
        <v>46</v>
      </c>
      <c r="C33" s="2" t="s">
        <v>47</v>
      </c>
      <c r="D33" s="12">
        <v>110</v>
      </c>
      <c r="E33" s="12">
        <v>130</v>
      </c>
      <c r="F33" s="12">
        <v>20.65</v>
      </c>
      <c r="G33" s="12">
        <v>11.68</v>
      </c>
      <c r="H33" s="12">
        <v>3.35</v>
      </c>
      <c r="I33" s="12">
        <v>200</v>
      </c>
      <c r="J33" s="12">
        <v>2.73</v>
      </c>
      <c r="K33" s="12">
        <v>227</v>
      </c>
      <c r="L33" s="10" t="s">
        <v>48</v>
      </c>
      <c r="M33" s="5"/>
    </row>
    <row r="34" spans="2:13" ht="31.5">
      <c r="B34" s="11"/>
      <c r="C34" s="2" t="s">
        <v>144</v>
      </c>
      <c r="D34" s="12"/>
      <c r="E34" s="12">
        <v>100</v>
      </c>
      <c r="F34" s="12">
        <v>3.2</v>
      </c>
      <c r="G34" s="12">
        <v>5.2</v>
      </c>
      <c r="H34" s="12">
        <v>22.8</v>
      </c>
      <c r="I34" s="12">
        <v>151.36000000000001</v>
      </c>
      <c r="J34" s="12">
        <v>21.75</v>
      </c>
      <c r="K34" s="12">
        <v>145</v>
      </c>
      <c r="L34" s="16" t="s">
        <v>231</v>
      </c>
      <c r="M34" s="5"/>
    </row>
    <row r="35" spans="2:13" ht="15.75">
      <c r="B35" s="11"/>
      <c r="C35" s="2" t="s">
        <v>50</v>
      </c>
      <c r="D35" s="12">
        <v>200</v>
      </c>
      <c r="E35" s="12">
        <v>200</v>
      </c>
      <c r="F35" s="12">
        <v>0.04</v>
      </c>
      <c r="G35" s="12">
        <v>0</v>
      </c>
      <c r="H35" s="12">
        <v>15.12</v>
      </c>
      <c r="I35" s="12">
        <v>59</v>
      </c>
      <c r="J35" s="12">
        <v>2</v>
      </c>
      <c r="K35" s="12">
        <v>377</v>
      </c>
      <c r="L35" s="10" t="s">
        <v>51</v>
      </c>
      <c r="M35" s="5"/>
    </row>
    <row r="36" spans="2:13" ht="15.75">
      <c r="B36" s="11"/>
      <c r="C36" s="2" t="s">
        <v>52</v>
      </c>
      <c r="D36" s="12">
        <v>50</v>
      </c>
      <c r="E36" s="12">
        <v>100</v>
      </c>
      <c r="F36" s="12">
        <v>8</v>
      </c>
      <c r="G36" s="12">
        <v>0.8</v>
      </c>
      <c r="H36" s="12">
        <v>49</v>
      </c>
      <c r="I36" s="12">
        <v>235</v>
      </c>
      <c r="J36" s="12"/>
      <c r="K36" s="20">
        <v>12.4</v>
      </c>
      <c r="L36" s="16" t="s">
        <v>25</v>
      </c>
      <c r="M36" s="5"/>
    </row>
    <row r="37" spans="2:13" ht="15.75">
      <c r="B37" s="11"/>
      <c r="C37" s="6" t="s">
        <v>53</v>
      </c>
      <c r="D37" s="21"/>
      <c r="E37" s="21"/>
      <c r="F37" s="21">
        <f>SUM(F33:F36)</f>
        <v>31.889999999999997</v>
      </c>
      <c r="G37" s="23">
        <f>SUM(G33:G36)</f>
        <v>17.68</v>
      </c>
      <c r="H37" s="21">
        <f>SUM(H33:H36)</f>
        <v>90.27000000000001</v>
      </c>
      <c r="I37" s="21">
        <f>SUM(I33:I36)</f>
        <v>645.36</v>
      </c>
      <c r="J37" s="21">
        <f>SUM(J33:J36)</f>
        <v>26.48</v>
      </c>
      <c r="K37" s="21"/>
      <c r="L37" s="10"/>
      <c r="M37" s="22">
        <f>100/I40*I37</f>
        <v>23.605319755958391</v>
      </c>
    </row>
    <row r="38" spans="2:13" ht="15.75">
      <c r="B38" s="11" t="s">
        <v>54</v>
      </c>
      <c r="C38" s="2" t="s">
        <v>55</v>
      </c>
      <c r="D38" s="12">
        <v>200</v>
      </c>
      <c r="E38" s="12">
        <v>200</v>
      </c>
      <c r="F38" s="12">
        <v>5.8</v>
      </c>
      <c r="G38" s="12">
        <v>5</v>
      </c>
      <c r="H38" s="12">
        <v>8</v>
      </c>
      <c r="I38" s="12">
        <v>106</v>
      </c>
      <c r="J38" s="12">
        <v>1.4</v>
      </c>
      <c r="K38" s="12">
        <v>389</v>
      </c>
      <c r="L38" s="16" t="s">
        <v>56</v>
      </c>
      <c r="M38" s="5"/>
    </row>
    <row r="39" spans="2:13" ht="15.75">
      <c r="B39" s="11"/>
      <c r="C39" s="6" t="s">
        <v>57</v>
      </c>
      <c r="D39" s="21"/>
      <c r="E39" s="21"/>
      <c r="F39" s="21">
        <f>SUM(F38)</f>
        <v>5.8</v>
      </c>
      <c r="G39" s="21">
        <f>SUM(G38)</f>
        <v>5</v>
      </c>
      <c r="H39" s="21">
        <f>SUM(H38)</f>
        <v>8</v>
      </c>
      <c r="I39" s="21">
        <f>SUM(I38)</f>
        <v>106</v>
      </c>
      <c r="J39" s="21">
        <f>SUM(J38)</f>
        <v>1.4</v>
      </c>
      <c r="K39" s="21"/>
      <c r="L39" s="10"/>
      <c r="M39" s="22">
        <f>100/I40*I39</f>
        <v>3.8771598706637986</v>
      </c>
    </row>
    <row r="40" spans="2:13" ht="47.25">
      <c r="B40" s="29" t="s">
        <v>58</v>
      </c>
      <c r="C40" s="30"/>
      <c r="D40" s="31"/>
      <c r="E40" s="31"/>
      <c r="F40" s="31">
        <f>F20+F29+F32+F37+F39</f>
        <v>116.42999999999999</v>
      </c>
      <c r="G40" s="31">
        <f>G20+G29+G32+G37+G39</f>
        <v>99.38</v>
      </c>
      <c r="H40" s="31">
        <f>H20+H29+H32+H37+H39</f>
        <v>412.18000000000006</v>
      </c>
      <c r="I40" s="31">
        <f>I20+I29+I32+I37+I39</f>
        <v>2733.96</v>
      </c>
      <c r="J40" s="31">
        <f>J20+J29+J32+J37+J39</f>
        <v>52.02</v>
      </c>
      <c r="K40" s="31"/>
      <c r="L40" s="16"/>
      <c r="M40" s="15"/>
    </row>
    <row r="41" spans="2:13" ht="31.5">
      <c r="B41" s="11"/>
      <c r="C41" s="2" t="s">
        <v>59</v>
      </c>
      <c r="D41" s="12"/>
      <c r="E41" s="12"/>
      <c r="F41" s="12">
        <v>1</v>
      </c>
      <c r="G41" s="12">
        <v>1</v>
      </c>
      <c r="H41" s="12">
        <v>4</v>
      </c>
      <c r="I41" s="12"/>
      <c r="J41" s="12"/>
      <c r="K41" s="12"/>
      <c r="L41" s="10"/>
      <c r="M41" s="5"/>
    </row>
    <row r="42" spans="2:13" ht="15.75">
      <c r="B42" s="13" t="s">
        <v>60</v>
      </c>
      <c r="C42" s="32"/>
      <c r="D42" s="14"/>
      <c r="E42" s="14"/>
      <c r="F42" s="14"/>
      <c r="G42" s="14"/>
      <c r="H42" s="14"/>
      <c r="I42" s="14"/>
      <c r="J42" s="14"/>
      <c r="K42" s="14"/>
      <c r="L42" s="16"/>
      <c r="M42" s="26"/>
    </row>
    <row r="43" spans="2:13" ht="15.75">
      <c r="B43" s="11" t="s">
        <v>14</v>
      </c>
      <c r="C43" s="2" t="s">
        <v>15</v>
      </c>
      <c r="D43" s="12">
        <v>10</v>
      </c>
      <c r="E43" s="12">
        <v>10</v>
      </c>
      <c r="F43" s="12">
        <v>0</v>
      </c>
      <c r="G43" s="12">
        <v>8.1999999999999993</v>
      </c>
      <c r="H43" s="12">
        <v>0.1</v>
      </c>
      <c r="I43" s="12">
        <v>75</v>
      </c>
      <c r="J43" s="12"/>
      <c r="K43" s="12">
        <v>14</v>
      </c>
      <c r="L43" s="10" t="s">
        <v>16</v>
      </c>
      <c r="M43" s="26"/>
    </row>
    <row r="44" spans="2:13" ht="15.75">
      <c r="B44" s="11"/>
      <c r="C44" s="4" t="s">
        <v>93</v>
      </c>
      <c r="D44" s="3" t="s">
        <v>94</v>
      </c>
      <c r="E44" s="3" t="s">
        <v>95</v>
      </c>
      <c r="F44" s="3">
        <v>5.0999999999999996</v>
      </c>
      <c r="G44" s="3">
        <v>4.5999999999999996</v>
      </c>
      <c r="H44" s="3">
        <v>0.3</v>
      </c>
      <c r="I44" s="3">
        <v>63</v>
      </c>
      <c r="J44" s="3">
        <v>0</v>
      </c>
      <c r="K44" s="3">
        <v>209</v>
      </c>
      <c r="L44" s="10" t="s">
        <v>96</v>
      </c>
      <c r="M44" s="5"/>
    </row>
    <row r="45" spans="2:13" ht="47.25">
      <c r="B45" s="11"/>
      <c r="C45" s="27" t="s">
        <v>63</v>
      </c>
      <c r="D45" s="24">
        <v>220</v>
      </c>
      <c r="E45" s="24">
        <v>250</v>
      </c>
      <c r="F45" s="24">
        <v>6</v>
      </c>
      <c r="G45" s="24">
        <v>10</v>
      </c>
      <c r="H45" s="24">
        <v>37.299999999999997</v>
      </c>
      <c r="I45" s="24">
        <v>262.5</v>
      </c>
      <c r="J45" s="24">
        <v>0</v>
      </c>
      <c r="K45" s="24">
        <v>173</v>
      </c>
      <c r="L45" s="16" t="s">
        <v>64</v>
      </c>
      <c r="M45" s="15"/>
    </row>
    <row r="46" spans="2:13" ht="15.75">
      <c r="B46" s="11"/>
      <c r="C46" s="2" t="s">
        <v>65</v>
      </c>
      <c r="D46" s="12">
        <v>200</v>
      </c>
      <c r="E46" s="12">
        <v>200</v>
      </c>
      <c r="F46" s="12">
        <v>7.2</v>
      </c>
      <c r="G46" s="12">
        <v>7.3</v>
      </c>
      <c r="H46" s="12">
        <v>23.17</v>
      </c>
      <c r="I46" s="12">
        <v>175</v>
      </c>
      <c r="J46" s="12">
        <v>1.8</v>
      </c>
      <c r="K46" s="12">
        <v>379</v>
      </c>
      <c r="L46" s="10" t="s">
        <v>66</v>
      </c>
      <c r="M46" s="5"/>
    </row>
    <row r="47" spans="2:13" ht="15.75">
      <c r="B47" s="11"/>
      <c r="C47" s="2" t="s">
        <v>23</v>
      </c>
      <c r="D47" s="12">
        <v>60</v>
      </c>
      <c r="E47" s="12">
        <v>100</v>
      </c>
      <c r="F47" s="20">
        <v>8</v>
      </c>
      <c r="G47" s="12">
        <v>0.8</v>
      </c>
      <c r="H47" s="12">
        <v>49.2</v>
      </c>
      <c r="I47" s="12">
        <v>235</v>
      </c>
      <c r="J47" s="12"/>
      <c r="K47" s="12" t="s">
        <v>24</v>
      </c>
      <c r="L47" s="16" t="s">
        <v>25</v>
      </c>
      <c r="M47" s="5"/>
    </row>
    <row r="48" spans="2:13" ht="15.75">
      <c r="B48" s="11"/>
      <c r="C48" s="6" t="s">
        <v>26</v>
      </c>
      <c r="D48" s="21"/>
      <c r="E48" s="21"/>
      <c r="F48" s="21">
        <f>SUM(F43:F47)</f>
        <v>26.3</v>
      </c>
      <c r="G48" s="21">
        <f>SUM(G43:G47)</f>
        <v>30.9</v>
      </c>
      <c r="H48" s="21">
        <f>SUM(H43:H47)</f>
        <v>110.07</v>
      </c>
      <c r="I48" s="21">
        <f>SUM(I43:I47)</f>
        <v>810.5</v>
      </c>
      <c r="J48" s="21">
        <f>SUM(J43:J47)</f>
        <v>1.8</v>
      </c>
      <c r="K48" s="21"/>
      <c r="L48" s="10"/>
      <c r="M48" s="22">
        <f>100/I67*I48</f>
        <v>25.70844937291049</v>
      </c>
    </row>
    <row r="49" spans="2:13" ht="31.5">
      <c r="B49" s="11" t="s">
        <v>205</v>
      </c>
      <c r="C49" s="6" t="s">
        <v>81</v>
      </c>
      <c r="D49" s="21">
        <v>200</v>
      </c>
      <c r="E49" s="21">
        <v>250</v>
      </c>
      <c r="F49" s="21">
        <v>0.8</v>
      </c>
      <c r="G49" s="21">
        <v>0.8</v>
      </c>
      <c r="H49" s="21">
        <v>19.600000000000001</v>
      </c>
      <c r="I49" s="21">
        <v>94</v>
      </c>
      <c r="J49" s="21"/>
      <c r="K49" s="23" t="s">
        <v>141</v>
      </c>
      <c r="L49" s="10" t="s">
        <v>142</v>
      </c>
      <c r="M49" s="22"/>
    </row>
    <row r="50" spans="2:13" ht="31.5">
      <c r="B50" s="11" t="s">
        <v>27</v>
      </c>
      <c r="C50" s="2" t="s">
        <v>67</v>
      </c>
      <c r="D50" s="33">
        <v>70</v>
      </c>
      <c r="E50" s="33">
        <v>80</v>
      </c>
      <c r="F50" s="33">
        <v>1.41</v>
      </c>
      <c r="G50" s="33">
        <v>5.08</v>
      </c>
      <c r="H50" s="33">
        <v>9.02</v>
      </c>
      <c r="I50" s="33">
        <v>87.4</v>
      </c>
      <c r="J50" s="33">
        <v>32.450000000000003</v>
      </c>
      <c r="K50" s="33">
        <v>45</v>
      </c>
      <c r="L50" s="16" t="s">
        <v>68</v>
      </c>
      <c r="M50" s="5"/>
    </row>
    <row r="51" spans="2:13" ht="15.75">
      <c r="B51" s="11"/>
      <c r="C51" s="2" t="s">
        <v>69</v>
      </c>
      <c r="D51" s="12">
        <v>250</v>
      </c>
      <c r="E51" s="12">
        <v>350</v>
      </c>
      <c r="F51" s="12">
        <v>6.6</v>
      </c>
      <c r="G51" s="12">
        <v>11</v>
      </c>
      <c r="H51" s="12">
        <v>28.8</v>
      </c>
      <c r="I51" s="12">
        <v>261.70999999999998</v>
      </c>
      <c r="J51" s="12">
        <v>11.2</v>
      </c>
      <c r="K51" s="12">
        <v>96</v>
      </c>
      <c r="L51" s="10" t="s">
        <v>70</v>
      </c>
      <c r="M51" s="5"/>
    </row>
    <row r="52" spans="2:13" ht="31.5">
      <c r="B52" s="11"/>
      <c r="C52" s="4" t="s">
        <v>71</v>
      </c>
      <c r="D52" s="12">
        <v>110</v>
      </c>
      <c r="E52" s="12">
        <v>130</v>
      </c>
      <c r="F52" s="12">
        <v>22.4</v>
      </c>
      <c r="G52" s="12">
        <v>18.23</v>
      </c>
      <c r="H52" s="12">
        <v>7.03</v>
      </c>
      <c r="I52" s="12">
        <v>281.25</v>
      </c>
      <c r="J52" s="12">
        <v>0.68</v>
      </c>
      <c r="K52" s="12">
        <v>290</v>
      </c>
      <c r="L52" s="16" t="s">
        <v>72</v>
      </c>
      <c r="M52" s="5"/>
    </row>
    <row r="53" spans="2:13" ht="15.75">
      <c r="B53" s="11"/>
      <c r="C53" s="4" t="s">
        <v>73</v>
      </c>
      <c r="D53" s="12">
        <v>150</v>
      </c>
      <c r="E53" s="12">
        <v>200</v>
      </c>
      <c r="F53" s="12">
        <v>4.8</v>
      </c>
      <c r="G53" s="12">
        <v>5.76</v>
      </c>
      <c r="H53" s="12">
        <v>50.04</v>
      </c>
      <c r="I53" s="12">
        <v>284</v>
      </c>
      <c r="J53" s="12">
        <v>0</v>
      </c>
      <c r="K53" s="12">
        <v>302</v>
      </c>
      <c r="L53" s="10" t="s">
        <v>74</v>
      </c>
      <c r="M53" s="5"/>
    </row>
    <row r="54" spans="2:13" ht="15.75">
      <c r="B54" s="11"/>
      <c r="C54" s="4" t="s">
        <v>75</v>
      </c>
      <c r="D54" s="12">
        <v>200</v>
      </c>
      <c r="E54" s="12">
        <v>200</v>
      </c>
      <c r="F54" s="12">
        <v>0.51</v>
      </c>
      <c r="G54" s="12">
        <v>0</v>
      </c>
      <c r="H54" s="12">
        <v>25.23</v>
      </c>
      <c r="I54" s="12">
        <v>103</v>
      </c>
      <c r="J54" s="12" t="s">
        <v>76</v>
      </c>
      <c r="K54" s="12">
        <v>349</v>
      </c>
      <c r="L54" s="16" t="s">
        <v>77</v>
      </c>
      <c r="M54" s="5"/>
    </row>
    <row r="55" spans="2:13" ht="15.75">
      <c r="B55" s="11"/>
      <c r="C55" s="2" t="s">
        <v>38</v>
      </c>
      <c r="D55" s="12">
        <v>80</v>
      </c>
      <c r="E55" s="12">
        <v>120</v>
      </c>
      <c r="F55" s="12">
        <v>8</v>
      </c>
      <c r="G55" s="12">
        <v>1</v>
      </c>
      <c r="H55" s="12">
        <v>40</v>
      </c>
      <c r="I55" s="12">
        <v>188</v>
      </c>
      <c r="J55" s="25"/>
      <c r="K55" s="12" t="s">
        <v>39</v>
      </c>
      <c r="L55" s="10" t="s">
        <v>40</v>
      </c>
      <c r="M55" s="5"/>
    </row>
    <row r="56" spans="2:13" ht="15.75">
      <c r="B56" s="11"/>
      <c r="C56" s="6" t="s">
        <v>41</v>
      </c>
      <c r="D56" s="21"/>
      <c r="E56" s="21"/>
      <c r="F56" s="21">
        <f>SUM(F50:F55)</f>
        <v>43.719999999999992</v>
      </c>
      <c r="G56" s="21">
        <f>SUM(G50:G55)</f>
        <v>41.07</v>
      </c>
      <c r="H56" s="21">
        <f>SUM(H50:H55)</f>
        <v>160.12</v>
      </c>
      <c r="I56" s="21">
        <f>SUM(I50:I55)</f>
        <v>1205.3600000000001</v>
      </c>
      <c r="J56" s="21">
        <f>SUM(J50:J55)</f>
        <v>44.330000000000005</v>
      </c>
      <c r="K56" s="21"/>
      <c r="L56" s="16"/>
      <c r="M56" s="22">
        <f>100/I67*I56</f>
        <v>38.233111087145453</v>
      </c>
    </row>
    <row r="57" spans="2:13" ht="31.5">
      <c r="B57" s="11" t="s">
        <v>42</v>
      </c>
      <c r="C57" s="4" t="s">
        <v>226</v>
      </c>
      <c r="D57" s="12">
        <v>90</v>
      </c>
      <c r="E57" s="12">
        <v>90</v>
      </c>
      <c r="F57" s="12">
        <v>7.56</v>
      </c>
      <c r="G57" s="12">
        <v>13.4</v>
      </c>
      <c r="H57" s="12">
        <v>62.2</v>
      </c>
      <c r="I57" s="12">
        <v>257.8</v>
      </c>
      <c r="J57" s="12">
        <v>0</v>
      </c>
      <c r="K57" s="12">
        <v>426</v>
      </c>
      <c r="L57" s="10" t="s">
        <v>78</v>
      </c>
      <c r="M57" s="5"/>
    </row>
    <row r="58" spans="2:13" ht="15.75">
      <c r="B58" s="11"/>
      <c r="C58" s="4" t="s">
        <v>230</v>
      </c>
      <c r="D58" s="12">
        <v>200</v>
      </c>
      <c r="E58" s="12">
        <v>200</v>
      </c>
      <c r="F58" s="20">
        <v>0.38</v>
      </c>
      <c r="G58" s="12">
        <v>0.17</v>
      </c>
      <c r="H58" s="12">
        <v>20.350000000000001</v>
      </c>
      <c r="I58" s="12">
        <v>126</v>
      </c>
      <c r="J58" s="12">
        <v>156</v>
      </c>
      <c r="K58" s="12">
        <v>388</v>
      </c>
      <c r="L58" s="16" t="s">
        <v>44</v>
      </c>
      <c r="M58" s="5"/>
    </row>
    <row r="59" spans="2:13" ht="15.75">
      <c r="B59" s="11"/>
      <c r="C59" s="6" t="s">
        <v>45</v>
      </c>
      <c r="D59" s="21"/>
      <c r="E59" s="21"/>
      <c r="F59" s="21">
        <f>SUM(F57:F58)</f>
        <v>7.9399999999999995</v>
      </c>
      <c r="G59" s="21">
        <f>SUM(G57:G58)</f>
        <v>13.57</v>
      </c>
      <c r="H59" s="21">
        <f>SUM(H57:H58)</f>
        <v>82.550000000000011</v>
      </c>
      <c r="I59" s="21">
        <f>SUM(I57:I58)</f>
        <v>383.8</v>
      </c>
      <c r="J59" s="21">
        <f>SUM(J57:J58)</f>
        <v>156</v>
      </c>
      <c r="K59" s="21"/>
      <c r="L59" s="16"/>
      <c r="M59" s="22">
        <f>100/I67*I59</f>
        <v>12.173846846789694</v>
      </c>
    </row>
    <row r="60" spans="2:13" ht="15.75">
      <c r="B60" s="11" t="s">
        <v>46</v>
      </c>
      <c r="C60" s="4" t="s">
        <v>82</v>
      </c>
      <c r="D60" s="3">
        <v>90</v>
      </c>
      <c r="E60" s="3">
        <v>100</v>
      </c>
      <c r="F60" s="3">
        <v>12.05</v>
      </c>
      <c r="G60" s="3">
        <v>7.21</v>
      </c>
      <c r="H60" s="3">
        <v>10.220000000000001</v>
      </c>
      <c r="I60" s="3">
        <v>155</v>
      </c>
      <c r="J60" s="3">
        <v>1.2</v>
      </c>
      <c r="K60" s="3">
        <v>280</v>
      </c>
      <c r="L60" s="16" t="s">
        <v>83</v>
      </c>
      <c r="M60" s="5"/>
    </row>
    <row r="61" spans="2:13" ht="15.75">
      <c r="B61" s="11"/>
      <c r="C61" s="2" t="s">
        <v>251</v>
      </c>
      <c r="D61" s="3">
        <v>220</v>
      </c>
      <c r="E61" s="3">
        <v>250</v>
      </c>
      <c r="F61" s="3">
        <v>5</v>
      </c>
      <c r="G61" s="3">
        <v>8.3000000000000007</v>
      </c>
      <c r="H61" s="3">
        <v>23</v>
      </c>
      <c r="I61" s="3">
        <v>188</v>
      </c>
      <c r="J61" s="3">
        <v>42.6</v>
      </c>
      <c r="K61" s="3">
        <v>139</v>
      </c>
      <c r="L61" s="10" t="s">
        <v>85</v>
      </c>
      <c r="M61" s="5"/>
    </row>
    <row r="62" spans="2:13" ht="15.75">
      <c r="B62" s="11"/>
      <c r="C62" s="4" t="s">
        <v>86</v>
      </c>
      <c r="D62" s="12">
        <v>200</v>
      </c>
      <c r="E62" s="12">
        <v>200</v>
      </c>
      <c r="F62" s="12">
        <v>0</v>
      </c>
      <c r="G62" s="12">
        <v>0</v>
      </c>
      <c r="H62" s="12">
        <v>14.97</v>
      </c>
      <c r="I62" s="12">
        <v>57</v>
      </c>
      <c r="J62" s="12">
        <v>0</v>
      </c>
      <c r="K62" s="12">
        <v>375</v>
      </c>
      <c r="L62" s="16" t="s">
        <v>87</v>
      </c>
      <c r="M62" s="5"/>
    </row>
    <row r="63" spans="2:13" ht="15.75">
      <c r="B63" s="11"/>
      <c r="C63" s="2" t="s">
        <v>52</v>
      </c>
      <c r="D63" s="12">
        <v>50</v>
      </c>
      <c r="E63" s="12">
        <v>100</v>
      </c>
      <c r="F63" s="12">
        <v>8</v>
      </c>
      <c r="G63" s="12">
        <v>0.8</v>
      </c>
      <c r="H63" s="12">
        <v>49</v>
      </c>
      <c r="I63" s="12">
        <v>235</v>
      </c>
      <c r="J63" s="12"/>
      <c r="K63" s="20">
        <v>12.4</v>
      </c>
      <c r="L63" s="10" t="s">
        <v>88</v>
      </c>
      <c r="M63" s="5"/>
    </row>
    <row r="64" spans="2:13" ht="15.75">
      <c r="B64" s="11"/>
      <c r="C64" s="6" t="s">
        <v>53</v>
      </c>
      <c r="D64" s="21"/>
      <c r="E64" s="21"/>
      <c r="F64" s="23">
        <f>SUM(F60:F63)</f>
        <v>25.05</v>
      </c>
      <c r="G64" s="21">
        <f>SUM(G60:G63)</f>
        <v>16.310000000000002</v>
      </c>
      <c r="H64" s="21">
        <f>SUM(H60:H63)</f>
        <v>97.19</v>
      </c>
      <c r="I64" s="21">
        <f>SUM(I60:I63)</f>
        <v>635</v>
      </c>
      <c r="J64" s="21">
        <f>SUM(J60:J63)</f>
        <v>43.800000000000004</v>
      </c>
      <c r="K64" s="21"/>
      <c r="L64" s="16"/>
      <c r="M64" s="22">
        <f>100/I67*I64</f>
        <v>20.141721593828699</v>
      </c>
    </row>
    <row r="65" spans="2:13" ht="15.75">
      <c r="B65" s="11" t="s">
        <v>89</v>
      </c>
      <c r="C65" s="4" t="s">
        <v>55</v>
      </c>
      <c r="D65" s="3">
        <v>200</v>
      </c>
      <c r="E65" s="3">
        <v>200</v>
      </c>
      <c r="F65" s="3">
        <v>5.8</v>
      </c>
      <c r="G65" s="3">
        <v>6.4</v>
      </c>
      <c r="H65" s="3">
        <v>8</v>
      </c>
      <c r="I65" s="3">
        <v>118</v>
      </c>
      <c r="J65" s="3">
        <v>1.4</v>
      </c>
      <c r="K65" s="3">
        <v>389</v>
      </c>
      <c r="L65" s="10" t="s">
        <v>56</v>
      </c>
      <c r="M65" s="5"/>
    </row>
    <row r="66" spans="2:13" ht="15.75">
      <c r="B66" s="17"/>
      <c r="C66" s="6" t="s">
        <v>90</v>
      </c>
      <c r="D66" s="21"/>
      <c r="E66" s="21"/>
      <c r="F66" s="21">
        <f>SUM(F65)</f>
        <v>5.8</v>
      </c>
      <c r="G66" s="21">
        <f>SUM(G65)</f>
        <v>6.4</v>
      </c>
      <c r="H66" s="21">
        <f>SUM(H65)</f>
        <v>8</v>
      </c>
      <c r="I66" s="21">
        <f>SUM(I65)</f>
        <v>118</v>
      </c>
      <c r="J66" s="21">
        <f>SUM(J65)</f>
        <v>1.4</v>
      </c>
      <c r="K66" s="21"/>
      <c r="L66" s="16"/>
      <c r="M66" s="22">
        <f>100/I67*I66</f>
        <v>3.7428710993256482</v>
      </c>
    </row>
    <row r="67" spans="2:13" ht="47.25">
      <c r="B67" s="29" t="s">
        <v>91</v>
      </c>
      <c r="C67" s="30"/>
      <c r="D67" s="34"/>
      <c r="E67" s="34"/>
      <c r="F67" s="35">
        <f>F48+F56+F59+F64+F66</f>
        <v>108.80999999999999</v>
      </c>
      <c r="G67" s="35">
        <f>G48+G56+G59+G64+G66</f>
        <v>108.25</v>
      </c>
      <c r="H67" s="35">
        <f>H48+H56+H59+H64+H66</f>
        <v>457.93</v>
      </c>
      <c r="I67" s="35">
        <f>I48+I56+I59+I64+I66</f>
        <v>3152.6600000000003</v>
      </c>
      <c r="J67" s="35">
        <f>J48+J56+J59+J64+J66</f>
        <v>247.33</v>
      </c>
      <c r="K67" s="34"/>
      <c r="L67" s="10"/>
      <c r="M67" s="15"/>
    </row>
    <row r="68" spans="2:13" ht="31.5">
      <c r="B68" s="11"/>
      <c r="C68" s="2" t="s">
        <v>59</v>
      </c>
      <c r="D68" s="3"/>
      <c r="E68" s="3"/>
      <c r="F68" s="3">
        <v>1</v>
      </c>
      <c r="G68" s="3">
        <v>1</v>
      </c>
      <c r="H68" s="3">
        <v>4</v>
      </c>
      <c r="I68" s="3"/>
      <c r="J68" s="3"/>
      <c r="K68" s="3"/>
      <c r="L68" s="16"/>
      <c r="M68" s="26"/>
    </row>
    <row r="69" spans="2:13" ht="15.75">
      <c r="B69" s="13" t="s">
        <v>92</v>
      </c>
      <c r="C69" s="32"/>
      <c r="D69" s="14"/>
      <c r="E69" s="14"/>
      <c r="F69" s="14"/>
      <c r="G69" s="14"/>
      <c r="H69" s="14"/>
      <c r="I69" s="14"/>
      <c r="J69" s="14"/>
      <c r="K69" s="14"/>
      <c r="L69" s="10"/>
      <c r="M69" s="36"/>
    </row>
    <row r="70" spans="2:13" ht="15.75">
      <c r="B70" s="37" t="s">
        <v>14</v>
      </c>
      <c r="C70" s="2" t="s">
        <v>15</v>
      </c>
      <c r="D70" s="12">
        <v>10</v>
      </c>
      <c r="E70" s="12">
        <v>10</v>
      </c>
      <c r="F70" s="12">
        <v>0</v>
      </c>
      <c r="G70" s="12">
        <v>8.1999999999999993</v>
      </c>
      <c r="H70" s="12">
        <v>0.1</v>
      </c>
      <c r="I70" s="3">
        <v>75</v>
      </c>
      <c r="J70" s="12">
        <v>0</v>
      </c>
      <c r="K70" s="12">
        <v>14</v>
      </c>
      <c r="L70" s="16" t="s">
        <v>16</v>
      </c>
      <c r="M70" s="26"/>
    </row>
    <row r="71" spans="2:13" ht="15.75">
      <c r="B71" s="17"/>
      <c r="C71" s="2" t="s">
        <v>61</v>
      </c>
      <c r="D71" s="12">
        <v>70</v>
      </c>
      <c r="E71" s="12">
        <v>80</v>
      </c>
      <c r="F71" s="12">
        <v>10.199999999999999</v>
      </c>
      <c r="G71" s="12">
        <v>5.0999999999999996</v>
      </c>
      <c r="H71" s="12">
        <v>11.2</v>
      </c>
      <c r="I71" s="12">
        <v>204.8</v>
      </c>
      <c r="J71" s="12">
        <v>2.6</v>
      </c>
      <c r="K71" s="12"/>
      <c r="L71" s="10" t="s">
        <v>62</v>
      </c>
      <c r="M71" s="26"/>
    </row>
    <row r="72" spans="2:13" ht="15.75">
      <c r="B72" s="17"/>
      <c r="C72" s="4" t="s">
        <v>97</v>
      </c>
      <c r="D72" s="3">
        <v>220</v>
      </c>
      <c r="E72" s="3">
        <v>250</v>
      </c>
      <c r="F72" s="3">
        <v>14</v>
      </c>
      <c r="G72" s="3">
        <v>12.5</v>
      </c>
      <c r="H72" s="3">
        <v>67.099999999999994</v>
      </c>
      <c r="I72" s="3">
        <v>438.6</v>
      </c>
      <c r="J72" s="3">
        <v>0</v>
      </c>
      <c r="K72" s="3">
        <v>349</v>
      </c>
      <c r="L72" s="16" t="s">
        <v>98</v>
      </c>
      <c r="M72" s="5"/>
    </row>
    <row r="73" spans="2:13" ht="15.75">
      <c r="B73" s="17"/>
      <c r="C73" s="2" t="s">
        <v>210</v>
      </c>
      <c r="D73" s="12">
        <v>200</v>
      </c>
      <c r="E73" s="12">
        <v>200</v>
      </c>
      <c r="F73" s="12">
        <v>1.4</v>
      </c>
      <c r="G73" s="12">
        <v>16.399999999999999</v>
      </c>
      <c r="H73" s="12">
        <v>16.399999999999999</v>
      </c>
      <c r="I73" s="12">
        <v>86</v>
      </c>
      <c r="J73" s="12">
        <v>0</v>
      </c>
      <c r="K73" s="12">
        <v>945</v>
      </c>
      <c r="L73" s="10" t="s">
        <v>234</v>
      </c>
      <c r="M73" s="5"/>
    </row>
    <row r="74" spans="2:13" ht="15.75">
      <c r="B74" s="17"/>
      <c r="C74" s="2" t="s">
        <v>23</v>
      </c>
      <c r="D74" s="12">
        <v>60</v>
      </c>
      <c r="E74" s="12">
        <v>100</v>
      </c>
      <c r="F74" s="20">
        <v>8</v>
      </c>
      <c r="G74" s="12">
        <v>0.8</v>
      </c>
      <c r="H74" s="12">
        <v>49.2</v>
      </c>
      <c r="I74" s="12">
        <v>235</v>
      </c>
      <c r="J74" s="12"/>
      <c r="K74" s="12" t="s">
        <v>24</v>
      </c>
      <c r="L74" s="16" t="s">
        <v>25</v>
      </c>
      <c r="M74" s="5"/>
    </row>
    <row r="75" spans="2:13" ht="15.75">
      <c r="B75" s="17"/>
      <c r="C75" s="6" t="s">
        <v>26</v>
      </c>
      <c r="D75" s="7"/>
      <c r="E75" s="7"/>
      <c r="F75" s="7">
        <f>SUM(F70:F74)</f>
        <v>33.599999999999994</v>
      </c>
      <c r="G75" s="7">
        <f>SUM(G70:G74)</f>
        <v>42.999999999999993</v>
      </c>
      <c r="H75" s="7">
        <f>SUM(H70:H74)</f>
        <v>144</v>
      </c>
      <c r="I75" s="7">
        <f>SUM(I70:I74)</f>
        <v>1039.4000000000001</v>
      </c>
      <c r="J75" s="7">
        <f>SUM(J70:J74)</f>
        <v>2.6</v>
      </c>
      <c r="K75" s="7"/>
      <c r="L75" s="10"/>
      <c r="M75" s="22">
        <f>100/I94*I75</f>
        <v>31.805677530699487</v>
      </c>
    </row>
    <row r="76" spans="2:13" ht="31.5">
      <c r="B76" s="11" t="s">
        <v>205</v>
      </c>
      <c r="C76" s="6" t="s">
        <v>81</v>
      </c>
      <c r="D76" s="21">
        <v>200</v>
      </c>
      <c r="E76" s="21">
        <v>250</v>
      </c>
      <c r="F76" s="21">
        <v>0.8</v>
      </c>
      <c r="G76" s="21">
        <v>0.8</v>
      </c>
      <c r="H76" s="21">
        <v>19.600000000000001</v>
      </c>
      <c r="I76" s="21">
        <v>94</v>
      </c>
      <c r="J76" s="21"/>
      <c r="K76" s="23" t="s">
        <v>141</v>
      </c>
      <c r="L76" s="10" t="s">
        <v>142</v>
      </c>
      <c r="M76" s="22"/>
    </row>
    <row r="77" spans="2:13" ht="31.5">
      <c r="B77" s="17" t="s">
        <v>27</v>
      </c>
      <c r="C77" s="2" t="s">
        <v>99</v>
      </c>
      <c r="D77" s="3">
        <v>50</v>
      </c>
      <c r="E77" s="3">
        <v>50</v>
      </c>
      <c r="F77" s="3">
        <v>1</v>
      </c>
      <c r="G77" s="3">
        <v>0.4</v>
      </c>
      <c r="H77" s="3">
        <v>2.2999999999999998</v>
      </c>
      <c r="I77" s="3">
        <v>21</v>
      </c>
      <c r="J77" s="3">
        <v>5</v>
      </c>
      <c r="K77" s="3">
        <v>70</v>
      </c>
      <c r="L77" s="16" t="s">
        <v>100</v>
      </c>
      <c r="M77" s="5"/>
    </row>
    <row r="78" spans="2:13" ht="47.25">
      <c r="B78" s="17"/>
      <c r="C78" s="2" t="s">
        <v>101</v>
      </c>
      <c r="D78" s="3">
        <v>250</v>
      </c>
      <c r="E78" s="3">
        <v>350</v>
      </c>
      <c r="F78" s="3">
        <v>6.4</v>
      </c>
      <c r="G78" s="19">
        <v>8.5</v>
      </c>
      <c r="H78" s="3">
        <v>17.8</v>
      </c>
      <c r="I78" s="3">
        <v>200.47</v>
      </c>
      <c r="J78" s="3">
        <v>14.1</v>
      </c>
      <c r="K78" s="3">
        <v>99</v>
      </c>
      <c r="L78" s="10" t="s">
        <v>102</v>
      </c>
      <c r="M78" s="5"/>
    </row>
    <row r="79" spans="2:13" ht="15.75">
      <c r="B79" s="17"/>
      <c r="C79" s="4" t="s">
        <v>103</v>
      </c>
      <c r="D79" s="3">
        <v>90</v>
      </c>
      <c r="E79" s="3">
        <v>100</v>
      </c>
      <c r="F79" s="3">
        <v>15.02</v>
      </c>
      <c r="G79" s="3">
        <v>13.25</v>
      </c>
      <c r="H79" s="3">
        <v>4.2</v>
      </c>
      <c r="I79" s="3">
        <v>333</v>
      </c>
      <c r="J79" s="3">
        <v>1.53</v>
      </c>
      <c r="K79" s="3">
        <v>246</v>
      </c>
      <c r="L79" s="16" t="s">
        <v>104</v>
      </c>
      <c r="M79" s="5"/>
    </row>
    <row r="80" spans="2:13" ht="15.75">
      <c r="B80" s="17"/>
      <c r="C80" s="4" t="s">
        <v>105</v>
      </c>
      <c r="D80" s="3">
        <v>150</v>
      </c>
      <c r="E80" s="3">
        <v>200</v>
      </c>
      <c r="F80" s="3">
        <v>5.94</v>
      </c>
      <c r="G80" s="3">
        <v>5.8</v>
      </c>
      <c r="H80" s="3">
        <v>42.2</v>
      </c>
      <c r="I80" s="3">
        <v>244.8</v>
      </c>
      <c r="J80" s="3"/>
      <c r="K80" s="3">
        <v>302</v>
      </c>
      <c r="L80" s="10" t="s">
        <v>74</v>
      </c>
      <c r="M80" s="5"/>
    </row>
    <row r="81" spans="2:13" ht="15.75">
      <c r="B81" s="17"/>
      <c r="C81" s="2" t="s">
        <v>140</v>
      </c>
      <c r="D81" s="12">
        <v>200</v>
      </c>
      <c r="E81" s="12">
        <v>200</v>
      </c>
      <c r="F81" s="12">
        <v>1.2</v>
      </c>
      <c r="G81" s="12">
        <v>0</v>
      </c>
      <c r="H81" s="12">
        <v>27.6</v>
      </c>
      <c r="I81" s="12">
        <v>111</v>
      </c>
      <c r="J81" s="12">
        <v>0.92</v>
      </c>
      <c r="K81" s="12">
        <v>350</v>
      </c>
      <c r="L81" s="16" t="s">
        <v>37</v>
      </c>
      <c r="M81" s="5"/>
    </row>
    <row r="82" spans="2:13" ht="15.75">
      <c r="B82" s="17"/>
      <c r="C82" s="2" t="s">
        <v>38</v>
      </c>
      <c r="D82" s="12">
        <v>80</v>
      </c>
      <c r="E82" s="12">
        <v>120</v>
      </c>
      <c r="F82" s="12">
        <v>8</v>
      </c>
      <c r="G82" s="12">
        <v>1</v>
      </c>
      <c r="H82" s="12">
        <v>40</v>
      </c>
      <c r="I82" s="12">
        <v>188</v>
      </c>
      <c r="J82" s="25"/>
      <c r="K82" s="12"/>
      <c r="L82" s="10" t="s">
        <v>40</v>
      </c>
      <c r="M82" s="5"/>
    </row>
    <row r="83" spans="2:13" ht="15.75">
      <c r="B83" s="17"/>
      <c r="C83" s="6" t="s">
        <v>41</v>
      </c>
      <c r="D83" s="7">
        <f t="shared" ref="D83:J83" si="0">SUM(D77:D82)</f>
        <v>820</v>
      </c>
      <c r="E83" s="7">
        <f t="shared" si="0"/>
        <v>1020</v>
      </c>
      <c r="F83" s="7">
        <f t="shared" si="0"/>
        <v>37.56</v>
      </c>
      <c r="G83" s="7">
        <f t="shared" si="0"/>
        <v>28.95</v>
      </c>
      <c r="H83" s="7">
        <f t="shared" si="0"/>
        <v>134.1</v>
      </c>
      <c r="I83" s="7">
        <f t="shared" si="0"/>
        <v>1098.27</v>
      </c>
      <c r="J83" s="7">
        <f t="shared" si="0"/>
        <v>21.550000000000004</v>
      </c>
      <c r="K83" s="7"/>
      <c r="L83" s="16"/>
      <c r="M83" s="22">
        <f>100/I94*I83</f>
        <v>33.607101656379953</v>
      </c>
    </row>
    <row r="84" spans="2:13" ht="15.75">
      <c r="B84" s="17" t="s">
        <v>42</v>
      </c>
      <c r="C84" s="4" t="s">
        <v>227</v>
      </c>
      <c r="D84" s="3">
        <v>90</v>
      </c>
      <c r="E84" s="3">
        <v>90</v>
      </c>
      <c r="F84" s="3">
        <v>10</v>
      </c>
      <c r="G84" s="3">
        <v>15</v>
      </c>
      <c r="H84" s="3">
        <v>95</v>
      </c>
      <c r="I84" s="3">
        <v>271</v>
      </c>
      <c r="J84" s="3">
        <v>0.6</v>
      </c>
      <c r="K84" s="3">
        <v>112</v>
      </c>
      <c r="L84" s="10" t="s">
        <v>106</v>
      </c>
      <c r="M84" s="5"/>
    </row>
    <row r="85" spans="2:13" ht="15.75">
      <c r="B85" s="17"/>
      <c r="C85" s="4" t="s">
        <v>206</v>
      </c>
      <c r="D85" s="3">
        <v>200</v>
      </c>
      <c r="E85" s="3">
        <v>200</v>
      </c>
      <c r="F85" s="3">
        <v>0</v>
      </c>
      <c r="G85" s="3">
        <v>0</v>
      </c>
      <c r="H85" s="3">
        <v>13</v>
      </c>
      <c r="I85" s="3">
        <v>49.8</v>
      </c>
      <c r="J85" s="3">
        <v>0.69</v>
      </c>
      <c r="K85" s="3">
        <v>135</v>
      </c>
      <c r="L85" s="16" t="s">
        <v>243</v>
      </c>
      <c r="M85" s="5"/>
    </row>
    <row r="86" spans="2:13" ht="15.75">
      <c r="B86" s="17"/>
      <c r="C86" s="6" t="s">
        <v>45</v>
      </c>
      <c r="D86" s="7"/>
      <c r="E86" s="7"/>
      <c r="F86" s="7">
        <f>SUM(F84:F85)</f>
        <v>10</v>
      </c>
      <c r="G86" s="7">
        <f>SUM(G84:G85)</f>
        <v>15</v>
      </c>
      <c r="H86" s="7">
        <f>SUM(H84:H85)</f>
        <v>108</v>
      </c>
      <c r="I86" s="7">
        <f>SUM(I84:I85)</f>
        <v>320.8</v>
      </c>
      <c r="J86" s="7">
        <f>SUM(J84:J85)</f>
        <v>1.29</v>
      </c>
      <c r="K86" s="7"/>
      <c r="L86" s="16"/>
      <c r="M86" s="22">
        <f>100/I94*I86</f>
        <v>9.8164915834600688</v>
      </c>
    </row>
    <row r="87" spans="2:13" ht="15.75">
      <c r="B87" s="17" t="s">
        <v>107</v>
      </c>
      <c r="C87" s="4" t="s">
        <v>108</v>
      </c>
      <c r="D87" s="3">
        <v>90</v>
      </c>
      <c r="E87" s="3">
        <v>100</v>
      </c>
      <c r="F87" s="3">
        <v>15.45</v>
      </c>
      <c r="G87" s="3">
        <v>16.93</v>
      </c>
      <c r="H87" s="3">
        <v>1.1200000000000001</v>
      </c>
      <c r="I87" s="3">
        <v>200</v>
      </c>
      <c r="J87" s="3"/>
      <c r="K87" s="3">
        <v>243</v>
      </c>
      <c r="L87" s="10" t="s">
        <v>109</v>
      </c>
      <c r="M87" s="5"/>
    </row>
    <row r="88" spans="2:13" ht="31.5">
      <c r="B88" s="17"/>
      <c r="C88" s="4" t="s">
        <v>110</v>
      </c>
      <c r="D88" s="3">
        <v>220</v>
      </c>
      <c r="E88" s="3">
        <v>250</v>
      </c>
      <c r="F88" s="3">
        <v>6.46</v>
      </c>
      <c r="G88" s="3">
        <v>9.5</v>
      </c>
      <c r="H88" s="3">
        <v>36.1</v>
      </c>
      <c r="I88" s="3">
        <v>256.5</v>
      </c>
      <c r="J88" s="3"/>
      <c r="K88" s="3">
        <v>203</v>
      </c>
      <c r="L88" s="16" t="s">
        <v>111</v>
      </c>
      <c r="M88" s="5"/>
    </row>
    <row r="89" spans="2:13" ht="15.75">
      <c r="B89" s="17"/>
      <c r="C89" s="4" t="s">
        <v>206</v>
      </c>
      <c r="D89" s="3">
        <v>200</v>
      </c>
      <c r="E89" s="3">
        <v>220</v>
      </c>
      <c r="F89" s="3"/>
      <c r="G89" s="3"/>
      <c r="H89" s="3"/>
      <c r="I89" s="3"/>
      <c r="J89" s="3"/>
      <c r="K89" s="3"/>
      <c r="L89" s="10"/>
      <c r="M89" s="5"/>
    </row>
    <row r="90" spans="2:13" ht="15.75">
      <c r="B90" s="17"/>
      <c r="C90" s="2" t="s">
        <v>52</v>
      </c>
      <c r="D90" s="12">
        <v>50</v>
      </c>
      <c r="E90" s="12">
        <v>100</v>
      </c>
      <c r="F90" s="12">
        <v>8</v>
      </c>
      <c r="G90" s="12">
        <v>0.8</v>
      </c>
      <c r="H90" s="12">
        <v>49</v>
      </c>
      <c r="I90" s="12">
        <v>235</v>
      </c>
      <c r="J90" s="12"/>
      <c r="K90" s="20">
        <v>12.4</v>
      </c>
      <c r="L90" s="10" t="s">
        <v>88</v>
      </c>
      <c r="M90" s="5"/>
    </row>
    <row r="91" spans="2:13" ht="15.75">
      <c r="B91" s="17"/>
      <c r="C91" s="6" t="s">
        <v>53</v>
      </c>
      <c r="D91" s="7"/>
      <c r="E91" s="7"/>
      <c r="F91" s="7">
        <f>SUM(F87:F90)</f>
        <v>29.91</v>
      </c>
      <c r="G91" s="7">
        <f>SUM(G87:G90)</f>
        <v>27.23</v>
      </c>
      <c r="H91" s="7">
        <f>SUM(H87:H90)</f>
        <v>86.22</v>
      </c>
      <c r="I91" s="7">
        <f>SUM(I87:I90)</f>
        <v>691.5</v>
      </c>
      <c r="J91" s="7"/>
      <c r="K91" s="7"/>
      <c r="L91" s="16"/>
      <c r="M91" s="22">
        <f>100/I94*I91</f>
        <v>21.159924968711461</v>
      </c>
    </row>
    <row r="92" spans="2:13" ht="15.75">
      <c r="B92" s="17" t="s">
        <v>54</v>
      </c>
      <c r="C92" s="4" t="s">
        <v>112</v>
      </c>
      <c r="D92" s="3">
        <v>200</v>
      </c>
      <c r="E92" s="3">
        <v>200</v>
      </c>
      <c r="F92" s="3">
        <v>5.8</v>
      </c>
      <c r="G92" s="3">
        <v>6.4</v>
      </c>
      <c r="H92" s="3">
        <v>8</v>
      </c>
      <c r="I92" s="3">
        <v>118</v>
      </c>
      <c r="J92" s="3">
        <v>1.4</v>
      </c>
      <c r="K92" s="3">
        <v>389</v>
      </c>
      <c r="L92" s="10" t="s">
        <v>113</v>
      </c>
      <c r="M92" s="5"/>
    </row>
    <row r="93" spans="2:13" ht="15.75">
      <c r="B93" s="17"/>
      <c r="C93" s="6" t="s">
        <v>90</v>
      </c>
      <c r="D93" s="7"/>
      <c r="E93" s="7"/>
      <c r="F93" s="7">
        <f>SUM(F92)</f>
        <v>5.8</v>
      </c>
      <c r="G93" s="7">
        <f>SUM(G92)</f>
        <v>6.4</v>
      </c>
      <c r="H93" s="7">
        <f>SUM(H92)</f>
        <v>8</v>
      </c>
      <c r="I93" s="7">
        <f>SUM(I92)</f>
        <v>118</v>
      </c>
      <c r="J93" s="7">
        <f>SUM(J92)</f>
        <v>1.4</v>
      </c>
      <c r="K93" s="7"/>
      <c r="L93" s="16"/>
      <c r="M93" s="15"/>
    </row>
    <row r="94" spans="2:13" ht="47.25">
      <c r="B94" s="29" t="s">
        <v>114</v>
      </c>
      <c r="C94" s="30"/>
      <c r="D94" s="34"/>
      <c r="E94" s="34"/>
      <c r="F94" s="34">
        <f>F75+F83+F86+F91+F93</f>
        <v>116.86999999999999</v>
      </c>
      <c r="G94" s="34">
        <f>G75+G83+G86+G91+G93</f>
        <v>120.58</v>
      </c>
      <c r="H94" s="34">
        <f>H75+H83+H86+H91+H93</f>
        <v>480.32000000000005</v>
      </c>
      <c r="I94" s="34">
        <f>I75+I83+I86+I91+I93</f>
        <v>3267.9700000000003</v>
      </c>
      <c r="J94" s="34">
        <f>J75+J83+J86+J91+J93</f>
        <v>26.840000000000003</v>
      </c>
      <c r="K94" s="34"/>
      <c r="L94" s="10"/>
      <c r="M94" s="15"/>
    </row>
    <row r="95" spans="2:13" ht="31.5">
      <c r="B95" s="11"/>
      <c r="C95" s="2" t="s">
        <v>59</v>
      </c>
      <c r="D95" s="3"/>
      <c r="E95" s="3"/>
      <c r="F95" s="3">
        <v>1</v>
      </c>
      <c r="G95" s="3">
        <v>1</v>
      </c>
      <c r="H95" s="3">
        <v>4</v>
      </c>
      <c r="I95" s="3"/>
      <c r="J95" s="3"/>
      <c r="K95" s="3"/>
      <c r="L95" s="16"/>
      <c r="M95" s="5"/>
    </row>
    <row r="96" spans="2:13" ht="15.75">
      <c r="B96" s="38" t="s">
        <v>115</v>
      </c>
      <c r="C96" s="39"/>
      <c r="D96" s="40"/>
      <c r="E96" s="40"/>
      <c r="F96" s="40"/>
      <c r="G96" s="40"/>
      <c r="H96" s="40"/>
      <c r="I96" s="40"/>
      <c r="J96" s="40"/>
      <c r="K96" s="40"/>
      <c r="L96" s="10"/>
      <c r="M96" s="41"/>
    </row>
    <row r="97" spans="2:13" ht="15.75">
      <c r="B97" s="17" t="s">
        <v>14</v>
      </c>
      <c r="C97" s="4" t="s">
        <v>116</v>
      </c>
      <c r="D97" s="12">
        <v>10</v>
      </c>
      <c r="E97" s="12">
        <v>10</v>
      </c>
      <c r="F97" s="12">
        <v>0</v>
      </c>
      <c r="G97" s="12">
        <v>8.1999999999999993</v>
      </c>
      <c r="H97" s="12">
        <v>0.1</v>
      </c>
      <c r="I97" s="3">
        <v>75</v>
      </c>
      <c r="J97" s="12">
        <v>0</v>
      </c>
      <c r="K97" s="12">
        <v>14</v>
      </c>
      <c r="L97" s="16" t="s">
        <v>16</v>
      </c>
      <c r="M97" s="5"/>
    </row>
    <row r="98" spans="2:13" ht="15.75">
      <c r="B98" s="17"/>
      <c r="C98" s="4" t="s">
        <v>17</v>
      </c>
      <c r="D98" s="3">
        <v>15</v>
      </c>
      <c r="E98" s="3">
        <v>20</v>
      </c>
      <c r="F98" s="3">
        <v>4.6399999999999997</v>
      </c>
      <c r="G98" s="3">
        <v>5.9</v>
      </c>
      <c r="H98" s="3">
        <v>0</v>
      </c>
      <c r="I98" s="3">
        <v>72.8</v>
      </c>
      <c r="J98" s="3">
        <v>0.14000000000000001</v>
      </c>
      <c r="K98" s="3">
        <v>15</v>
      </c>
      <c r="L98" s="10" t="s">
        <v>18</v>
      </c>
      <c r="M98" s="5"/>
    </row>
    <row r="99" spans="2:13" ht="31.5">
      <c r="B99" s="17"/>
      <c r="C99" s="2" t="s">
        <v>19</v>
      </c>
      <c r="D99" s="18">
        <v>220</v>
      </c>
      <c r="E99" s="3">
        <v>250</v>
      </c>
      <c r="F99" s="19">
        <v>6.5</v>
      </c>
      <c r="G99" s="3">
        <v>10.199999999999999</v>
      </c>
      <c r="H99" s="3">
        <v>38.6</v>
      </c>
      <c r="I99" s="3">
        <v>271.39999999999998</v>
      </c>
      <c r="J99" s="3"/>
      <c r="K99" s="3">
        <v>173</v>
      </c>
      <c r="L99" s="16" t="s">
        <v>117</v>
      </c>
      <c r="M99" s="5"/>
    </row>
    <row r="100" spans="2:13" ht="15.75">
      <c r="B100" s="17"/>
      <c r="C100" s="2" t="s">
        <v>21</v>
      </c>
      <c r="D100" s="12">
        <v>200</v>
      </c>
      <c r="E100" s="12">
        <v>200</v>
      </c>
      <c r="F100" s="12">
        <v>3.52</v>
      </c>
      <c r="G100" s="12">
        <v>3.72</v>
      </c>
      <c r="H100" s="12">
        <v>25.49</v>
      </c>
      <c r="I100" s="12">
        <v>145.19999999999999</v>
      </c>
      <c r="J100" s="12">
        <v>1.3</v>
      </c>
      <c r="K100" s="12">
        <v>959</v>
      </c>
      <c r="L100" s="10" t="s">
        <v>22</v>
      </c>
      <c r="M100" s="5"/>
    </row>
    <row r="101" spans="2:13" ht="15.75">
      <c r="B101" s="17"/>
      <c r="C101" s="2" t="s">
        <v>23</v>
      </c>
      <c r="D101" s="12">
        <v>60</v>
      </c>
      <c r="E101" s="12">
        <v>100</v>
      </c>
      <c r="F101" s="20">
        <v>8</v>
      </c>
      <c r="G101" s="12">
        <v>0.8</v>
      </c>
      <c r="H101" s="12">
        <v>49.2</v>
      </c>
      <c r="I101" s="12">
        <v>235</v>
      </c>
      <c r="J101" s="12"/>
      <c r="K101" s="12" t="s">
        <v>24</v>
      </c>
      <c r="L101" s="16" t="s">
        <v>88</v>
      </c>
      <c r="M101" s="5"/>
    </row>
    <row r="102" spans="2:13" ht="15.75">
      <c r="B102" s="17"/>
      <c r="C102" s="6" t="s">
        <v>26</v>
      </c>
      <c r="D102" s="7"/>
      <c r="E102" s="7"/>
      <c r="F102" s="7">
        <f>SUM(F97:F101)</f>
        <v>22.66</v>
      </c>
      <c r="G102" s="7">
        <f>SUM(G97:G101)</f>
        <v>28.819999999999997</v>
      </c>
      <c r="H102" s="7">
        <f>SUM(H97:H101)</f>
        <v>113.39</v>
      </c>
      <c r="I102" s="7">
        <f>SUM(I97:I101)</f>
        <v>799.4</v>
      </c>
      <c r="J102" s="7">
        <f>SUM(J97:J101)</f>
        <v>1.44</v>
      </c>
      <c r="K102" s="7"/>
      <c r="L102" s="10"/>
      <c r="M102" s="22">
        <f>100/I122*I102</f>
        <v>26.691686644807579</v>
      </c>
    </row>
    <row r="103" spans="2:13" ht="31.5">
      <c r="B103" s="11" t="s">
        <v>205</v>
      </c>
      <c r="C103" s="6" t="s">
        <v>81</v>
      </c>
      <c r="D103" s="21">
        <v>200</v>
      </c>
      <c r="E103" s="21">
        <v>250</v>
      </c>
      <c r="F103" s="21">
        <v>0.8</v>
      </c>
      <c r="G103" s="21">
        <v>0.8</v>
      </c>
      <c r="H103" s="21">
        <v>19.600000000000001</v>
      </c>
      <c r="I103" s="21">
        <v>94</v>
      </c>
      <c r="J103" s="21"/>
      <c r="K103" s="23" t="s">
        <v>141</v>
      </c>
      <c r="L103" s="10" t="s">
        <v>142</v>
      </c>
      <c r="M103" s="15"/>
    </row>
    <row r="104" spans="2:13" ht="15.75">
      <c r="B104" s="17" t="s">
        <v>118</v>
      </c>
      <c r="C104" s="2" t="s">
        <v>28</v>
      </c>
      <c r="D104" s="12"/>
      <c r="E104" s="12">
        <v>100</v>
      </c>
      <c r="F104" s="20">
        <v>1.24</v>
      </c>
      <c r="G104" s="12">
        <v>10.14</v>
      </c>
      <c r="H104" s="12">
        <v>7.47</v>
      </c>
      <c r="I104" s="12">
        <v>130</v>
      </c>
      <c r="J104" s="12">
        <v>9.36</v>
      </c>
      <c r="K104" s="12">
        <v>68</v>
      </c>
      <c r="L104" s="16" t="s">
        <v>29</v>
      </c>
      <c r="M104" s="5"/>
    </row>
    <row r="105" spans="2:13" ht="15.75">
      <c r="B105" s="17"/>
      <c r="C105" s="4" t="s">
        <v>119</v>
      </c>
      <c r="D105" s="3">
        <v>250</v>
      </c>
      <c r="E105" s="3">
        <v>350</v>
      </c>
      <c r="F105" s="3">
        <v>22.35</v>
      </c>
      <c r="G105" s="3">
        <v>19.920000000000002</v>
      </c>
      <c r="H105" s="3">
        <v>24</v>
      </c>
      <c r="I105" s="3">
        <v>364.3</v>
      </c>
      <c r="J105" s="3">
        <v>11.55</v>
      </c>
      <c r="K105" s="3">
        <v>101</v>
      </c>
      <c r="L105" s="10" t="s">
        <v>120</v>
      </c>
      <c r="M105" s="5"/>
    </row>
    <row r="106" spans="2:13" ht="15.75">
      <c r="B106" s="17"/>
      <c r="C106" s="4" t="s">
        <v>121</v>
      </c>
      <c r="D106" s="3">
        <v>120</v>
      </c>
      <c r="E106" s="3">
        <v>120</v>
      </c>
      <c r="F106" s="3">
        <v>20.78</v>
      </c>
      <c r="G106" s="3">
        <v>11.2</v>
      </c>
      <c r="H106" s="3">
        <v>9.9499999999999993</v>
      </c>
      <c r="I106" s="3">
        <v>140</v>
      </c>
      <c r="J106" s="3">
        <v>0.41</v>
      </c>
      <c r="K106" s="3">
        <v>234</v>
      </c>
      <c r="L106" s="16" t="s">
        <v>122</v>
      </c>
      <c r="M106" s="5"/>
    </row>
    <row r="107" spans="2:13" ht="15.75">
      <c r="B107" s="17"/>
      <c r="C107" s="4" t="s">
        <v>123</v>
      </c>
      <c r="D107" s="3">
        <v>180</v>
      </c>
      <c r="E107" s="3">
        <v>180</v>
      </c>
      <c r="F107" s="19">
        <v>3.6</v>
      </c>
      <c r="G107" s="3">
        <v>7.77</v>
      </c>
      <c r="H107" s="3">
        <v>16.8</v>
      </c>
      <c r="I107" s="3">
        <v>156.6</v>
      </c>
      <c r="J107" s="3">
        <v>20.95</v>
      </c>
      <c r="K107" s="3">
        <v>312</v>
      </c>
      <c r="L107" s="10" t="s">
        <v>49</v>
      </c>
      <c r="M107" s="5"/>
    </row>
    <row r="108" spans="2:13" ht="15.75">
      <c r="B108" s="17"/>
      <c r="C108" s="4" t="s">
        <v>124</v>
      </c>
      <c r="D108" s="3">
        <v>30</v>
      </c>
      <c r="E108" s="3">
        <v>30</v>
      </c>
      <c r="F108" s="3">
        <v>0.56999999999999995</v>
      </c>
      <c r="G108" s="3">
        <v>1.56</v>
      </c>
      <c r="H108" s="3">
        <v>1.71</v>
      </c>
      <c r="I108" s="3">
        <v>23.4</v>
      </c>
      <c r="J108" s="3"/>
      <c r="K108" s="3">
        <v>330</v>
      </c>
      <c r="L108" s="16" t="s">
        <v>125</v>
      </c>
      <c r="M108" s="5"/>
    </row>
    <row r="109" spans="2:13" ht="15.75">
      <c r="B109" s="17"/>
      <c r="C109" s="4" t="s">
        <v>229</v>
      </c>
      <c r="D109" s="12">
        <v>200</v>
      </c>
      <c r="E109" s="12">
        <v>200</v>
      </c>
      <c r="F109" s="12">
        <v>0.2</v>
      </c>
      <c r="G109" s="12">
        <v>0.2</v>
      </c>
      <c r="H109" s="12">
        <v>22.3</v>
      </c>
      <c r="I109" s="12">
        <v>110</v>
      </c>
      <c r="J109" s="12" t="s">
        <v>76</v>
      </c>
      <c r="K109" s="12">
        <v>859</v>
      </c>
      <c r="L109" s="10" t="s">
        <v>235</v>
      </c>
      <c r="M109" s="5"/>
    </row>
    <row r="110" spans="2:13" ht="15.75">
      <c r="B110" s="17"/>
      <c r="C110" s="2" t="s">
        <v>126</v>
      </c>
      <c r="D110" s="12">
        <v>80</v>
      </c>
      <c r="E110" s="12">
        <v>120</v>
      </c>
      <c r="F110" s="12">
        <v>8</v>
      </c>
      <c r="G110" s="12">
        <v>1</v>
      </c>
      <c r="H110" s="12">
        <v>40</v>
      </c>
      <c r="I110" s="12">
        <v>188</v>
      </c>
      <c r="J110" s="25"/>
      <c r="K110" s="12" t="s">
        <v>39</v>
      </c>
      <c r="L110" s="16" t="s">
        <v>40</v>
      </c>
      <c r="M110" s="5"/>
    </row>
    <row r="111" spans="2:13" ht="15.75">
      <c r="B111" s="17"/>
      <c r="C111" s="6" t="s">
        <v>41</v>
      </c>
      <c r="D111" s="7"/>
      <c r="E111" s="7"/>
      <c r="F111" s="42">
        <f>SUM(F104:F110)</f>
        <v>56.740000000000009</v>
      </c>
      <c r="G111" s="7">
        <f>SUM(G104:G110)</f>
        <v>51.790000000000006</v>
      </c>
      <c r="H111" s="7">
        <f>SUM(H104:H110)</f>
        <v>122.23</v>
      </c>
      <c r="I111" s="7">
        <f>SUM(I104:I110)</f>
        <v>1112.3</v>
      </c>
      <c r="J111" s="7">
        <f>SUM(J104:J110)</f>
        <v>42.269999999999996</v>
      </c>
      <c r="K111" s="7"/>
      <c r="L111" s="10"/>
      <c r="M111" s="22">
        <f>100/I122*I111</f>
        <v>37.139308299999335</v>
      </c>
    </row>
    <row r="112" spans="2:13" ht="15.75">
      <c r="B112" s="17" t="s">
        <v>127</v>
      </c>
      <c r="C112" s="27" t="s">
        <v>79</v>
      </c>
      <c r="D112" s="3">
        <v>200</v>
      </c>
      <c r="E112" s="3">
        <v>200</v>
      </c>
      <c r="F112" s="3">
        <v>1</v>
      </c>
      <c r="G112" s="3">
        <v>0.2</v>
      </c>
      <c r="H112" s="3">
        <v>20.2</v>
      </c>
      <c r="I112" s="3">
        <v>92</v>
      </c>
      <c r="J112" s="3"/>
      <c r="K112" s="3" t="s">
        <v>24</v>
      </c>
      <c r="L112" s="16" t="s">
        <v>80</v>
      </c>
      <c r="M112" s="5"/>
    </row>
    <row r="113" spans="2:13" ht="15.75">
      <c r="B113" s="17"/>
      <c r="C113" s="4" t="s">
        <v>224</v>
      </c>
      <c r="D113" s="3">
        <v>50</v>
      </c>
      <c r="E113" s="3">
        <v>90</v>
      </c>
      <c r="F113" s="3">
        <v>5.9</v>
      </c>
      <c r="G113" s="3">
        <v>5.9</v>
      </c>
      <c r="H113" s="3">
        <v>29.8</v>
      </c>
      <c r="I113" s="3">
        <v>207.5</v>
      </c>
      <c r="J113" s="3">
        <v>7</v>
      </c>
      <c r="K113" s="3">
        <v>406</v>
      </c>
      <c r="L113" s="10" t="s">
        <v>141</v>
      </c>
      <c r="M113" s="5"/>
    </row>
    <row r="114" spans="2:13" ht="16.5" customHeight="1">
      <c r="B114" s="17"/>
      <c r="C114" s="6" t="s">
        <v>45</v>
      </c>
      <c r="D114" s="7"/>
      <c r="E114" s="7"/>
      <c r="F114" s="7">
        <f>SUM(F112:F113)</f>
        <v>6.9</v>
      </c>
      <c r="G114" s="7">
        <f>SUM(G112:G113)</f>
        <v>6.1000000000000005</v>
      </c>
      <c r="H114" s="7">
        <f>SUM(H112:H113)</f>
        <v>50</v>
      </c>
      <c r="I114" s="7">
        <f>SUM(I112:I113)</f>
        <v>299.5</v>
      </c>
      <c r="J114" s="7"/>
      <c r="K114" s="7"/>
      <c r="L114" s="10"/>
      <c r="M114" s="22">
        <f>100/I122*I114</f>
        <v>10.000200337903264</v>
      </c>
    </row>
    <row r="115" spans="2:13" ht="15.75">
      <c r="B115" s="17" t="s">
        <v>107</v>
      </c>
      <c r="C115" s="4" t="s">
        <v>143</v>
      </c>
      <c r="D115" s="3">
        <v>80</v>
      </c>
      <c r="E115" s="3">
        <v>100</v>
      </c>
      <c r="F115" s="3">
        <v>28.46</v>
      </c>
      <c r="G115" s="43">
        <v>3.83</v>
      </c>
      <c r="H115" s="3">
        <v>0.56000000000000005</v>
      </c>
      <c r="I115" s="3">
        <v>150</v>
      </c>
      <c r="J115" s="3">
        <v>0.56000000000000005</v>
      </c>
      <c r="K115" s="3">
        <v>532</v>
      </c>
      <c r="L115" s="16" t="s">
        <v>237</v>
      </c>
      <c r="M115" s="5"/>
    </row>
    <row r="116" spans="2:13" ht="15.75">
      <c r="B116" s="17"/>
      <c r="C116" s="4" t="s">
        <v>213</v>
      </c>
      <c r="D116" s="3">
        <v>220</v>
      </c>
      <c r="E116" s="3">
        <v>250</v>
      </c>
      <c r="F116" s="3">
        <v>4.63</v>
      </c>
      <c r="G116" s="3">
        <v>10.74</v>
      </c>
      <c r="H116" s="3">
        <v>28.39</v>
      </c>
      <c r="I116" s="3">
        <v>221.74</v>
      </c>
      <c r="J116" s="3">
        <v>19.63</v>
      </c>
      <c r="K116" s="3">
        <v>143</v>
      </c>
      <c r="L116" s="10" t="s">
        <v>238</v>
      </c>
      <c r="M116" s="5"/>
    </row>
    <row r="117" spans="2:13" ht="15.75">
      <c r="B117" s="17"/>
      <c r="C117" s="2" t="s">
        <v>50</v>
      </c>
      <c r="D117" s="12">
        <v>200</v>
      </c>
      <c r="E117" s="12">
        <v>200</v>
      </c>
      <c r="F117" s="12">
        <v>0.04</v>
      </c>
      <c r="G117" s="12">
        <v>0</v>
      </c>
      <c r="H117" s="12">
        <v>15.12</v>
      </c>
      <c r="I117" s="12">
        <v>59</v>
      </c>
      <c r="J117" s="12">
        <v>2</v>
      </c>
      <c r="K117" s="12">
        <v>377</v>
      </c>
      <c r="L117" s="10" t="s">
        <v>51</v>
      </c>
      <c r="M117" s="5"/>
    </row>
    <row r="118" spans="2:13" ht="15.75">
      <c r="B118" s="17"/>
      <c r="C118" s="2" t="s">
        <v>52</v>
      </c>
      <c r="D118" s="12">
        <v>50</v>
      </c>
      <c r="E118" s="12">
        <v>100</v>
      </c>
      <c r="F118" s="12">
        <v>8</v>
      </c>
      <c r="G118" s="12">
        <v>0.8</v>
      </c>
      <c r="H118" s="12">
        <v>49</v>
      </c>
      <c r="I118" s="12">
        <v>235</v>
      </c>
      <c r="J118" s="12"/>
      <c r="K118" s="20">
        <v>12.4</v>
      </c>
      <c r="L118" s="10" t="s">
        <v>25</v>
      </c>
      <c r="M118" s="5"/>
    </row>
    <row r="119" spans="2:13" ht="15.75">
      <c r="B119" s="17"/>
      <c r="C119" s="6" t="s">
        <v>53</v>
      </c>
      <c r="D119" s="7"/>
      <c r="E119" s="7"/>
      <c r="F119" s="7">
        <f>SUM(F115:F118)</f>
        <v>41.13</v>
      </c>
      <c r="G119" s="7">
        <f>SUM(G115:G118)</f>
        <v>15.370000000000001</v>
      </c>
      <c r="H119" s="7">
        <f>SUM(H115:H118)</f>
        <v>93.07</v>
      </c>
      <c r="I119" s="7">
        <f>SUM(I115:I118)</f>
        <v>665.74</v>
      </c>
      <c r="J119" s="7"/>
      <c r="K119" s="7"/>
      <c r="L119" s="16"/>
      <c r="M119" s="22">
        <f>100/I122*I119</f>
        <v>22.228825953107577</v>
      </c>
    </row>
    <row r="120" spans="2:13" ht="15.75">
      <c r="B120" s="17" t="s">
        <v>54</v>
      </c>
      <c r="C120" s="4" t="s">
        <v>55</v>
      </c>
      <c r="D120" s="3">
        <v>200</v>
      </c>
      <c r="E120" s="3">
        <v>200</v>
      </c>
      <c r="F120" s="3">
        <v>5.8</v>
      </c>
      <c r="G120" s="3">
        <v>6.4</v>
      </c>
      <c r="H120" s="3">
        <v>8</v>
      </c>
      <c r="I120" s="3">
        <v>118</v>
      </c>
      <c r="J120" s="3">
        <v>1.4</v>
      </c>
      <c r="K120" s="3">
        <v>389</v>
      </c>
      <c r="L120" s="10" t="s">
        <v>56</v>
      </c>
      <c r="M120" s="5"/>
    </row>
    <row r="121" spans="2:13" ht="15.75">
      <c r="B121" s="17"/>
      <c r="C121" s="6" t="s">
        <v>90</v>
      </c>
      <c r="D121" s="7"/>
      <c r="E121" s="7"/>
      <c r="F121" s="7">
        <f>SUM(F120)</f>
        <v>5.8</v>
      </c>
      <c r="G121" s="7">
        <f>SUM(G120)</f>
        <v>6.4</v>
      </c>
      <c r="H121" s="7">
        <f>SUM(H120)</f>
        <v>8</v>
      </c>
      <c r="I121" s="7">
        <f>SUM(I120)</f>
        <v>118</v>
      </c>
      <c r="J121" s="7"/>
      <c r="K121" s="7"/>
      <c r="L121" s="16"/>
      <c r="M121" s="22">
        <f>100/I122*I121</f>
        <v>3.9399787641822543</v>
      </c>
    </row>
    <row r="122" spans="2:13" ht="47.25">
      <c r="B122" s="29" t="s">
        <v>129</v>
      </c>
      <c r="C122" s="30"/>
      <c r="D122" s="34"/>
      <c r="E122" s="34"/>
      <c r="F122" s="44">
        <f>F102+F111+F114+F119+F121</f>
        <v>133.23000000000002</v>
      </c>
      <c r="G122" s="44">
        <f>G102+G111+G114+G119+G121</f>
        <v>108.48</v>
      </c>
      <c r="H122" s="44">
        <f>H102+H111+H114+H119+H121</f>
        <v>386.69</v>
      </c>
      <c r="I122" s="44">
        <f>I102+I111+I114+I119+I121</f>
        <v>2994.9399999999996</v>
      </c>
      <c r="J122" s="44">
        <f>J102+J111+J114+J119+J121</f>
        <v>43.709999999999994</v>
      </c>
      <c r="K122" s="34"/>
      <c r="L122" s="10"/>
      <c r="M122" s="15"/>
    </row>
    <row r="123" spans="2:13" ht="31.5">
      <c r="B123" s="11"/>
      <c r="C123" s="2" t="s">
        <v>59</v>
      </c>
      <c r="D123" s="3"/>
      <c r="E123" s="3"/>
      <c r="F123" s="3">
        <v>1</v>
      </c>
      <c r="G123" s="3">
        <v>1</v>
      </c>
      <c r="H123" s="3">
        <v>4</v>
      </c>
      <c r="I123" s="3"/>
      <c r="J123" s="3"/>
      <c r="K123" s="3"/>
      <c r="L123" s="16"/>
      <c r="M123" s="5"/>
    </row>
    <row r="124" spans="2:13" ht="26.25" customHeight="1">
      <c r="B124" s="17" t="s">
        <v>130</v>
      </c>
      <c r="C124" s="2"/>
      <c r="D124" s="3"/>
      <c r="E124" s="3"/>
      <c r="F124" s="3"/>
      <c r="G124" s="3"/>
      <c r="H124" s="3"/>
      <c r="I124" s="3"/>
      <c r="J124" s="3"/>
      <c r="K124" s="3"/>
      <c r="L124" s="10"/>
      <c r="M124" s="5"/>
    </row>
    <row r="125" spans="2:13" ht="15.75">
      <c r="B125" s="17" t="s">
        <v>14</v>
      </c>
      <c r="C125" s="2" t="s">
        <v>15</v>
      </c>
      <c r="D125" s="12">
        <v>10</v>
      </c>
      <c r="E125" s="12">
        <v>10</v>
      </c>
      <c r="F125" s="12">
        <v>0</v>
      </c>
      <c r="G125" s="12">
        <v>8.1999999999999993</v>
      </c>
      <c r="H125" s="12">
        <v>0.1</v>
      </c>
      <c r="I125" s="12">
        <v>75</v>
      </c>
      <c r="J125" s="12"/>
      <c r="K125" s="12">
        <v>14</v>
      </c>
      <c r="L125" s="16" t="s">
        <v>16</v>
      </c>
      <c r="M125" s="5"/>
    </row>
    <row r="126" spans="2:13" ht="15.75" customHeight="1">
      <c r="B126" s="17"/>
      <c r="C126" s="45" t="s">
        <v>222</v>
      </c>
      <c r="D126" s="64">
        <v>100</v>
      </c>
      <c r="E126" s="64">
        <v>100</v>
      </c>
      <c r="F126" s="64">
        <v>6.79</v>
      </c>
      <c r="G126" s="64">
        <v>9.1999999999999993</v>
      </c>
      <c r="H126" s="64">
        <v>3.14</v>
      </c>
      <c r="I126" s="64">
        <v>135.9</v>
      </c>
      <c r="J126" s="64">
        <v>0.78</v>
      </c>
      <c r="K126" s="65">
        <v>210</v>
      </c>
      <c r="L126" s="64" t="s">
        <v>223</v>
      </c>
      <c r="M126" s="64"/>
    </row>
    <row r="127" spans="2:13" ht="47.25">
      <c r="B127" s="46"/>
      <c r="C127" s="27" t="s">
        <v>63</v>
      </c>
      <c r="D127" s="24">
        <v>200</v>
      </c>
      <c r="E127" s="24">
        <v>250</v>
      </c>
      <c r="F127" s="24">
        <v>6</v>
      </c>
      <c r="G127" s="24">
        <v>10</v>
      </c>
      <c r="H127" s="24">
        <v>37.299999999999997</v>
      </c>
      <c r="I127" s="24">
        <v>262.5</v>
      </c>
      <c r="J127" s="24">
        <v>0</v>
      </c>
      <c r="K127" s="24">
        <v>173</v>
      </c>
      <c r="L127" s="16" t="s">
        <v>64</v>
      </c>
      <c r="M127" s="5"/>
    </row>
    <row r="128" spans="2:13" ht="15.75">
      <c r="B128" s="17"/>
      <c r="C128" s="2" t="s">
        <v>65</v>
      </c>
      <c r="D128" s="12"/>
      <c r="E128" s="12"/>
      <c r="F128" s="12">
        <v>7.2</v>
      </c>
      <c r="G128" s="12">
        <v>7.3</v>
      </c>
      <c r="H128" s="12">
        <v>23.17</v>
      </c>
      <c r="I128" s="12">
        <v>175</v>
      </c>
      <c r="J128" s="12">
        <v>1.8</v>
      </c>
      <c r="K128" s="12">
        <v>116</v>
      </c>
      <c r="L128" s="10" t="s">
        <v>66</v>
      </c>
      <c r="M128" s="5"/>
    </row>
    <row r="129" spans="2:13" ht="15.75">
      <c r="B129" s="17"/>
      <c r="C129" s="2" t="s">
        <v>132</v>
      </c>
      <c r="D129" s="12">
        <v>30</v>
      </c>
      <c r="E129" s="12">
        <v>70</v>
      </c>
      <c r="F129" s="20">
        <v>5.6</v>
      </c>
      <c r="G129" s="12">
        <v>0.56000000000000005</v>
      </c>
      <c r="H129" s="12">
        <v>34.299999999999997</v>
      </c>
      <c r="I129" s="12">
        <v>164.5</v>
      </c>
      <c r="J129" s="12"/>
      <c r="K129" s="12" t="s">
        <v>24</v>
      </c>
      <c r="L129" s="16" t="s">
        <v>25</v>
      </c>
      <c r="M129" s="5"/>
    </row>
    <row r="130" spans="2:13" ht="15.75">
      <c r="B130" s="17"/>
      <c r="C130" s="6" t="s">
        <v>26</v>
      </c>
      <c r="D130" s="7"/>
      <c r="E130" s="7"/>
      <c r="F130" s="7">
        <f>SUM(F125:F129)</f>
        <v>25.589999999999996</v>
      </c>
      <c r="G130" s="7">
        <f>SUM(G125:G129)</f>
        <v>35.26</v>
      </c>
      <c r="H130" s="7">
        <f>SUM(H125:H129)</f>
        <v>98.009999999999991</v>
      </c>
      <c r="I130" s="7">
        <f>SUM(I125:I129)</f>
        <v>812.9</v>
      </c>
      <c r="J130" s="7">
        <f>SUM(J124:J129)</f>
        <v>2.58</v>
      </c>
      <c r="K130" s="7"/>
      <c r="L130" s="10" t="s">
        <v>133</v>
      </c>
      <c r="M130" s="22">
        <f>100/I149*I130</f>
        <v>27.2009369248787</v>
      </c>
    </row>
    <row r="131" spans="2:13" ht="31.5">
      <c r="B131" s="11" t="s">
        <v>205</v>
      </c>
      <c r="C131" s="6" t="s">
        <v>81</v>
      </c>
      <c r="D131" s="21">
        <v>200</v>
      </c>
      <c r="E131" s="21">
        <v>250</v>
      </c>
      <c r="F131" s="21">
        <v>0.8</v>
      </c>
      <c r="G131" s="21">
        <v>0.8</v>
      </c>
      <c r="H131" s="21">
        <v>19.600000000000001</v>
      </c>
      <c r="I131" s="21">
        <v>94</v>
      </c>
      <c r="J131" s="21"/>
      <c r="K131" s="23" t="s">
        <v>141</v>
      </c>
      <c r="L131" s="10" t="s">
        <v>142</v>
      </c>
      <c r="M131" s="22"/>
    </row>
    <row r="132" spans="2:13" ht="15.75">
      <c r="B132" s="17" t="s">
        <v>118</v>
      </c>
      <c r="C132" s="4" t="s">
        <v>134</v>
      </c>
      <c r="D132" s="3">
        <v>53</v>
      </c>
      <c r="E132" s="3">
        <v>53</v>
      </c>
      <c r="F132" s="3">
        <v>1</v>
      </c>
      <c r="G132" s="3">
        <v>0.4</v>
      </c>
      <c r="H132" s="3">
        <v>2.2999999999999998</v>
      </c>
      <c r="I132" s="3">
        <v>21</v>
      </c>
      <c r="J132" s="3">
        <v>5</v>
      </c>
      <c r="K132" s="3">
        <v>71</v>
      </c>
      <c r="L132" s="16" t="s">
        <v>135</v>
      </c>
      <c r="M132" s="5"/>
    </row>
    <row r="133" spans="2:13" ht="47.25">
      <c r="B133" s="17"/>
      <c r="C133" s="4" t="s">
        <v>136</v>
      </c>
      <c r="D133" s="3">
        <v>250</v>
      </c>
      <c r="E133" s="3">
        <v>350</v>
      </c>
      <c r="F133" s="3">
        <v>3.3</v>
      </c>
      <c r="G133" s="3">
        <v>2.48</v>
      </c>
      <c r="H133" s="3">
        <v>2.48</v>
      </c>
      <c r="I133" s="3">
        <v>281.60000000000002</v>
      </c>
      <c r="J133" s="3">
        <v>13.26</v>
      </c>
      <c r="K133" s="3">
        <v>82</v>
      </c>
      <c r="L133" s="10" t="s">
        <v>137</v>
      </c>
      <c r="M133" s="5"/>
    </row>
    <row r="134" spans="2:13" ht="15.75">
      <c r="B134" s="17"/>
      <c r="C134" s="4" t="s">
        <v>138</v>
      </c>
      <c r="D134" s="3">
        <v>100</v>
      </c>
      <c r="E134" s="3">
        <v>100</v>
      </c>
      <c r="F134" s="3">
        <v>22.6</v>
      </c>
      <c r="G134" s="3">
        <v>17</v>
      </c>
      <c r="H134" s="3">
        <v>7</v>
      </c>
      <c r="I134" s="3">
        <v>244</v>
      </c>
      <c r="J134" s="3">
        <v>1.4</v>
      </c>
      <c r="K134" s="3">
        <v>288</v>
      </c>
      <c r="L134" s="16" t="s">
        <v>139</v>
      </c>
      <c r="M134" s="5"/>
    </row>
    <row r="135" spans="2:13" ht="15.75">
      <c r="B135" s="17"/>
      <c r="C135" s="4" t="s">
        <v>73</v>
      </c>
      <c r="D135" s="12">
        <v>150</v>
      </c>
      <c r="E135" s="12">
        <v>200</v>
      </c>
      <c r="F135" s="12">
        <v>4.8</v>
      </c>
      <c r="G135" s="12">
        <v>5.76</v>
      </c>
      <c r="H135" s="12">
        <v>50.04</v>
      </c>
      <c r="I135" s="12">
        <v>284</v>
      </c>
      <c r="J135" s="12">
        <v>0</v>
      </c>
      <c r="K135" s="12">
        <v>302</v>
      </c>
      <c r="L135" s="10" t="s">
        <v>74</v>
      </c>
      <c r="M135" s="5"/>
    </row>
    <row r="136" spans="2:13" ht="15.75">
      <c r="B136" s="17"/>
      <c r="C136" s="4" t="s">
        <v>75</v>
      </c>
      <c r="D136" s="12">
        <v>200</v>
      </c>
      <c r="E136" s="12">
        <v>200</v>
      </c>
      <c r="F136" s="12">
        <v>0.51</v>
      </c>
      <c r="G136" s="12">
        <v>0</v>
      </c>
      <c r="H136" s="12">
        <v>25.23</v>
      </c>
      <c r="I136" s="12">
        <v>103</v>
      </c>
      <c r="J136" s="12" t="s">
        <v>76</v>
      </c>
      <c r="K136" s="12">
        <v>349</v>
      </c>
      <c r="L136" s="16" t="s">
        <v>77</v>
      </c>
      <c r="M136" s="5"/>
    </row>
    <row r="137" spans="2:13" ht="15.75">
      <c r="B137" s="17"/>
      <c r="C137" s="2" t="s">
        <v>38</v>
      </c>
      <c r="D137" s="12">
        <v>80</v>
      </c>
      <c r="E137" s="12">
        <v>120</v>
      </c>
      <c r="F137" s="12">
        <v>8</v>
      </c>
      <c r="G137" s="12">
        <v>1</v>
      </c>
      <c r="H137" s="12">
        <v>40</v>
      </c>
      <c r="I137" s="12">
        <v>188</v>
      </c>
      <c r="J137" s="25"/>
      <c r="K137" s="12" t="s">
        <v>39</v>
      </c>
      <c r="L137" s="10" t="s">
        <v>40</v>
      </c>
      <c r="M137" s="5"/>
    </row>
    <row r="138" spans="2:13" ht="15.75">
      <c r="B138" s="17"/>
      <c r="C138" s="6" t="s">
        <v>41</v>
      </c>
      <c r="D138" s="7"/>
      <c r="E138" s="7"/>
      <c r="F138" s="7">
        <f>SUM(F132:F137)</f>
        <v>40.21</v>
      </c>
      <c r="G138" s="7">
        <f>SUM(G132:G137)</f>
        <v>26.64</v>
      </c>
      <c r="H138" s="7">
        <f>SUM(H132:H137)</f>
        <v>127.05</v>
      </c>
      <c r="I138" s="7">
        <f>SUM(I132:I137)</f>
        <v>1121.5999999999999</v>
      </c>
      <c r="J138" s="7"/>
      <c r="K138" s="7"/>
      <c r="L138" s="16"/>
      <c r="M138" s="22">
        <f>100/I149*I138</f>
        <v>37.530533712564825</v>
      </c>
    </row>
    <row r="139" spans="2:13" ht="15.75">
      <c r="B139" s="17" t="s">
        <v>127</v>
      </c>
      <c r="C139" s="2" t="s">
        <v>225</v>
      </c>
      <c r="D139" s="3">
        <v>50</v>
      </c>
      <c r="E139" s="3">
        <v>50</v>
      </c>
      <c r="F139" s="3">
        <v>1.6</v>
      </c>
      <c r="G139" s="3">
        <v>1.4</v>
      </c>
      <c r="H139" s="3">
        <v>40.049999999999997</v>
      </c>
      <c r="I139" s="3">
        <v>179.2</v>
      </c>
      <c r="J139" s="3"/>
      <c r="K139" s="3" t="s">
        <v>24</v>
      </c>
      <c r="L139" s="10" t="s">
        <v>239</v>
      </c>
      <c r="M139" s="26"/>
    </row>
    <row r="140" spans="2:13" ht="15.75">
      <c r="B140" s="17"/>
      <c r="C140" s="4" t="s">
        <v>230</v>
      </c>
      <c r="D140" s="12">
        <v>200</v>
      </c>
      <c r="E140" s="12">
        <v>200</v>
      </c>
      <c r="F140" s="20">
        <v>0.38</v>
      </c>
      <c r="G140" s="12">
        <v>0.17</v>
      </c>
      <c r="H140" s="12">
        <v>20.350000000000001</v>
      </c>
      <c r="I140" s="12">
        <v>126</v>
      </c>
      <c r="J140" s="12">
        <v>156</v>
      </c>
      <c r="K140" s="12">
        <v>388</v>
      </c>
      <c r="L140" s="16" t="s">
        <v>44</v>
      </c>
      <c r="M140" s="5"/>
    </row>
    <row r="141" spans="2:13" ht="15.75">
      <c r="B141" s="17"/>
      <c r="C141" s="6" t="s">
        <v>45</v>
      </c>
      <c r="D141" s="7"/>
      <c r="E141" s="7"/>
      <c r="F141" s="7">
        <f>SUM(F139:F140)</f>
        <v>1.98</v>
      </c>
      <c r="G141" s="7">
        <f>SUM(G139:G140)</f>
        <v>1.5699999999999998</v>
      </c>
      <c r="H141" s="7">
        <f>SUM(H139:H140)</f>
        <v>60.4</v>
      </c>
      <c r="I141" s="7">
        <f>SUM(I139:I140)</f>
        <v>305.2</v>
      </c>
      <c r="J141" s="7"/>
      <c r="K141" s="7"/>
      <c r="L141" s="16"/>
      <c r="M141" s="22">
        <f>100/I149*I141</f>
        <v>10.212481177848419</v>
      </c>
    </row>
    <row r="142" spans="2:13" ht="31.5">
      <c r="B142" s="17" t="s">
        <v>107</v>
      </c>
      <c r="C142" s="2" t="s">
        <v>47</v>
      </c>
      <c r="D142" s="12">
        <v>110</v>
      </c>
      <c r="E142" s="12">
        <v>130</v>
      </c>
      <c r="F142" s="12">
        <v>20.65</v>
      </c>
      <c r="G142" s="12">
        <v>11.68</v>
      </c>
      <c r="H142" s="12">
        <v>3.35</v>
      </c>
      <c r="I142" s="12">
        <v>200</v>
      </c>
      <c r="J142" s="12">
        <v>2.73</v>
      </c>
      <c r="K142" s="12">
        <v>227</v>
      </c>
      <c r="L142" s="10" t="s">
        <v>48</v>
      </c>
      <c r="M142" s="5"/>
    </row>
    <row r="143" spans="2:13" ht="15.75">
      <c r="B143" s="17"/>
      <c r="C143" s="27" t="s">
        <v>214</v>
      </c>
      <c r="D143" s="24">
        <v>100</v>
      </c>
      <c r="E143" s="24">
        <v>180</v>
      </c>
      <c r="F143" s="24">
        <v>3.2</v>
      </c>
      <c r="G143" s="24">
        <v>7</v>
      </c>
      <c r="H143" s="24">
        <v>23.34</v>
      </c>
      <c r="I143" s="24">
        <v>138.80000000000001</v>
      </c>
      <c r="J143" s="24">
        <v>24.11</v>
      </c>
      <c r="K143" s="24">
        <v>125</v>
      </c>
      <c r="L143" s="16" t="s">
        <v>232</v>
      </c>
      <c r="M143" s="15"/>
    </row>
    <row r="144" spans="2:13" ht="15.75">
      <c r="B144" s="17"/>
      <c r="C144" s="4" t="s">
        <v>86</v>
      </c>
      <c r="D144" s="12">
        <v>200</v>
      </c>
      <c r="E144" s="12">
        <v>200</v>
      </c>
      <c r="F144" s="12">
        <v>0</v>
      </c>
      <c r="G144" s="12">
        <v>0</v>
      </c>
      <c r="H144" s="12">
        <v>14.97</v>
      </c>
      <c r="I144" s="12">
        <v>57</v>
      </c>
      <c r="J144" s="12">
        <v>0</v>
      </c>
      <c r="K144" s="12">
        <v>375</v>
      </c>
      <c r="L144" s="16" t="s">
        <v>87</v>
      </c>
      <c r="M144" s="5"/>
    </row>
    <row r="145" spans="2:13" ht="15.75">
      <c r="B145" s="17"/>
      <c r="C145" s="2" t="s">
        <v>145</v>
      </c>
      <c r="D145" s="12">
        <v>50</v>
      </c>
      <c r="E145" s="12">
        <v>100</v>
      </c>
      <c r="F145" s="12">
        <v>8</v>
      </c>
      <c r="G145" s="12">
        <v>0.8</v>
      </c>
      <c r="H145" s="12">
        <v>49</v>
      </c>
      <c r="I145" s="12">
        <v>235</v>
      </c>
      <c r="J145" s="12"/>
      <c r="K145" s="20">
        <v>12.4</v>
      </c>
      <c r="L145" s="16" t="s">
        <v>40</v>
      </c>
      <c r="M145" s="5"/>
    </row>
    <row r="146" spans="2:13" ht="15.75">
      <c r="B146" s="17"/>
      <c r="C146" s="6" t="s">
        <v>53</v>
      </c>
      <c r="D146" s="7"/>
      <c r="E146" s="7"/>
      <c r="F146" s="7">
        <f>SUM(F142:F145)</f>
        <v>31.849999999999998</v>
      </c>
      <c r="G146" s="7">
        <f>SUM(G142:G145)</f>
        <v>19.48</v>
      </c>
      <c r="H146" s="7">
        <f>SUM(H142:H145)</f>
        <v>90.66</v>
      </c>
      <c r="I146" s="7">
        <f>SUM(I142:I145)</f>
        <v>630.79999999999995</v>
      </c>
      <c r="J146" s="7"/>
      <c r="K146" s="7"/>
      <c r="L146" s="10"/>
      <c r="M146" s="22">
        <f>100/I149*I146</f>
        <v>21.107579053036638</v>
      </c>
    </row>
    <row r="147" spans="2:13" ht="15.75">
      <c r="B147" s="17" t="s">
        <v>54</v>
      </c>
      <c r="C147" s="4" t="s">
        <v>55</v>
      </c>
      <c r="D147" s="3">
        <v>200</v>
      </c>
      <c r="E147" s="3">
        <v>200</v>
      </c>
      <c r="F147" s="3">
        <v>5.8</v>
      </c>
      <c r="G147" s="3">
        <v>6.4</v>
      </c>
      <c r="H147" s="3">
        <v>8</v>
      </c>
      <c r="I147" s="3">
        <v>118</v>
      </c>
      <c r="J147" s="3">
        <v>1.4</v>
      </c>
      <c r="K147" s="3">
        <v>389</v>
      </c>
      <c r="L147" s="16" t="s">
        <v>56</v>
      </c>
      <c r="M147" s="5"/>
    </row>
    <row r="148" spans="2:13" ht="15.75">
      <c r="B148" s="17"/>
      <c r="C148" s="6" t="s">
        <v>146</v>
      </c>
      <c r="D148" s="7"/>
      <c r="E148" s="7"/>
      <c r="F148" s="7">
        <f>SUM(F147)</f>
        <v>5.8</v>
      </c>
      <c r="G148" s="7">
        <f>SUM(G147)</f>
        <v>6.4</v>
      </c>
      <c r="H148" s="7">
        <f>SUM(H147)</f>
        <v>8</v>
      </c>
      <c r="I148" s="7">
        <f>SUM(I147)</f>
        <v>118</v>
      </c>
      <c r="J148" s="7"/>
      <c r="K148" s="7"/>
      <c r="L148" s="10"/>
      <c r="M148" s="22">
        <f>100/I149*I148</f>
        <v>3.9484691316714069</v>
      </c>
    </row>
    <row r="149" spans="2:13" ht="47.25">
      <c r="B149" s="29" t="s">
        <v>147</v>
      </c>
      <c r="C149" s="30"/>
      <c r="D149" s="34"/>
      <c r="E149" s="34"/>
      <c r="F149" s="34">
        <f>F130+F138+F141+F146+F148</f>
        <v>105.42999999999999</v>
      </c>
      <c r="G149" s="34">
        <f>G130+G138+G141+G146+G148</f>
        <v>89.350000000000009</v>
      </c>
      <c r="H149" s="34">
        <f>H130+H138+H141+H146+H148</f>
        <v>384.12</v>
      </c>
      <c r="I149" s="34">
        <f>I130+I138+I141+I146+I148</f>
        <v>2988.5</v>
      </c>
      <c r="J149" s="34"/>
      <c r="K149" s="34"/>
      <c r="L149" s="16"/>
      <c r="M149" s="15"/>
    </row>
    <row r="150" spans="2:13" ht="31.5">
      <c r="B150" s="11"/>
      <c r="C150" s="2" t="s">
        <v>59</v>
      </c>
      <c r="D150" s="3"/>
      <c r="E150" s="3"/>
      <c r="F150" s="3">
        <v>1</v>
      </c>
      <c r="G150" s="3">
        <v>1</v>
      </c>
      <c r="H150" s="3">
        <v>4</v>
      </c>
      <c r="I150" s="3"/>
      <c r="J150" s="3"/>
      <c r="K150" s="3"/>
      <c r="L150" s="10"/>
      <c r="M150" s="5"/>
    </row>
    <row r="151" spans="2:13" ht="15.75">
      <c r="B151" s="38" t="s">
        <v>148</v>
      </c>
      <c r="C151" s="32"/>
      <c r="D151" s="40"/>
      <c r="E151" s="40"/>
      <c r="F151" s="40"/>
      <c r="G151" s="40"/>
      <c r="H151" s="40"/>
      <c r="I151" s="40"/>
      <c r="J151" s="40"/>
      <c r="K151" s="40"/>
      <c r="L151" s="16"/>
      <c r="M151" s="15"/>
    </row>
    <row r="152" spans="2:13" ht="15.75">
      <c r="B152" s="17" t="s">
        <v>149</v>
      </c>
      <c r="C152" s="2" t="s">
        <v>15</v>
      </c>
      <c r="D152" s="12">
        <v>10</v>
      </c>
      <c r="E152" s="12">
        <v>10</v>
      </c>
      <c r="F152" s="12">
        <v>0</v>
      </c>
      <c r="G152" s="12">
        <v>8.1999999999999993</v>
      </c>
      <c r="H152" s="12">
        <v>0.1</v>
      </c>
      <c r="I152" s="3">
        <v>75</v>
      </c>
      <c r="J152" s="12">
        <v>0</v>
      </c>
      <c r="K152" s="12">
        <v>14</v>
      </c>
      <c r="L152" s="10" t="s">
        <v>16</v>
      </c>
      <c r="M152" s="26"/>
    </row>
    <row r="153" spans="2:13" ht="15.75">
      <c r="B153" s="17"/>
      <c r="C153" s="2" t="s">
        <v>61</v>
      </c>
      <c r="D153" s="12">
        <v>70</v>
      </c>
      <c r="E153" s="12">
        <v>80</v>
      </c>
      <c r="F153" s="12">
        <v>10.199999999999999</v>
      </c>
      <c r="G153" s="12">
        <v>5.0999999999999996</v>
      </c>
      <c r="H153" s="12">
        <v>11.2</v>
      </c>
      <c r="I153" s="12">
        <v>204.8</v>
      </c>
      <c r="J153" s="12">
        <v>2.6</v>
      </c>
      <c r="K153" s="12"/>
      <c r="L153" s="10" t="s">
        <v>62</v>
      </c>
      <c r="M153" s="26"/>
    </row>
    <row r="154" spans="2:13" ht="15.75">
      <c r="B154" s="17"/>
      <c r="C154" s="4" t="s">
        <v>97</v>
      </c>
      <c r="D154" s="3">
        <v>220</v>
      </c>
      <c r="E154" s="3">
        <v>250</v>
      </c>
      <c r="F154" s="3">
        <v>14</v>
      </c>
      <c r="G154" s="3">
        <v>12.5</v>
      </c>
      <c r="H154" s="3">
        <v>67.099999999999994</v>
      </c>
      <c r="I154" s="3">
        <v>438.6</v>
      </c>
      <c r="J154" s="3">
        <v>0</v>
      </c>
      <c r="K154" s="3">
        <v>349</v>
      </c>
      <c r="L154" s="10" t="s">
        <v>98</v>
      </c>
      <c r="M154" s="5"/>
    </row>
    <row r="155" spans="2:13" ht="15.75">
      <c r="B155" s="17"/>
      <c r="C155" s="2" t="s">
        <v>210</v>
      </c>
      <c r="D155" s="12">
        <v>200</v>
      </c>
      <c r="E155" s="12">
        <v>200</v>
      </c>
      <c r="F155" s="12">
        <v>1.4</v>
      </c>
      <c r="G155" s="12">
        <v>16.399999999999999</v>
      </c>
      <c r="H155" s="12">
        <v>16.399999999999999</v>
      </c>
      <c r="I155" s="12">
        <v>86</v>
      </c>
      <c r="J155" s="12">
        <v>0</v>
      </c>
      <c r="K155" s="12">
        <v>945</v>
      </c>
      <c r="L155" s="10" t="s">
        <v>234</v>
      </c>
      <c r="M155" s="5"/>
    </row>
    <row r="156" spans="2:13" ht="15.75">
      <c r="B156" s="17"/>
      <c r="C156" s="2" t="s">
        <v>23</v>
      </c>
      <c r="D156" s="12"/>
      <c r="E156" s="12">
        <v>35</v>
      </c>
      <c r="F156" s="20">
        <v>2.8</v>
      </c>
      <c r="G156" s="12">
        <v>0.02</v>
      </c>
      <c r="H156" s="12">
        <v>17.149999999999999</v>
      </c>
      <c r="I156" s="12">
        <v>82.25</v>
      </c>
      <c r="J156" s="12"/>
      <c r="K156" s="12" t="s">
        <v>24</v>
      </c>
      <c r="L156" s="10" t="s">
        <v>25</v>
      </c>
      <c r="M156" s="5"/>
    </row>
    <row r="157" spans="2:13" ht="15.75">
      <c r="B157" s="17"/>
      <c r="C157" s="6" t="s">
        <v>150</v>
      </c>
      <c r="D157" s="7"/>
      <c r="E157" s="7"/>
      <c r="F157" s="42">
        <f>SUM(F152:F156)</f>
        <v>28.4</v>
      </c>
      <c r="G157" s="7">
        <f>SUM(G152:G156)</f>
        <v>42.22</v>
      </c>
      <c r="H157" s="7">
        <f>SUM(H152:H156)</f>
        <v>111.94999999999999</v>
      </c>
      <c r="I157" s="7">
        <f>SUM(I152:I156)</f>
        <v>886.65000000000009</v>
      </c>
      <c r="J157" s="7">
        <f>SUM(J152:J156)</f>
        <v>2.6</v>
      </c>
      <c r="K157" s="7"/>
      <c r="L157" s="16"/>
      <c r="M157" s="22">
        <f>100/I178*I157</f>
        <v>29.873551638976959</v>
      </c>
    </row>
    <row r="158" spans="2:13" ht="31.5">
      <c r="B158" s="11" t="s">
        <v>205</v>
      </c>
      <c r="C158" s="6" t="s">
        <v>81</v>
      </c>
      <c r="D158" s="21">
        <v>200</v>
      </c>
      <c r="E158" s="21">
        <v>250</v>
      </c>
      <c r="F158" s="21">
        <v>0.8</v>
      </c>
      <c r="G158" s="21">
        <v>0.8</v>
      </c>
      <c r="H158" s="21">
        <v>19.600000000000001</v>
      </c>
      <c r="I158" s="21">
        <v>94</v>
      </c>
      <c r="J158" s="21"/>
      <c r="K158" s="23" t="s">
        <v>141</v>
      </c>
      <c r="L158" s="10" t="s">
        <v>142</v>
      </c>
      <c r="M158" s="15"/>
    </row>
    <row r="159" spans="2:13" ht="47.25">
      <c r="B159" s="17" t="s">
        <v>118</v>
      </c>
      <c r="C159" s="4" t="s">
        <v>151</v>
      </c>
      <c r="D159" s="3">
        <v>100</v>
      </c>
      <c r="E159" s="3">
        <v>100</v>
      </c>
      <c r="F159" s="3">
        <v>2.6</v>
      </c>
      <c r="G159" s="3">
        <v>5</v>
      </c>
      <c r="H159" s="3">
        <v>3.13</v>
      </c>
      <c r="I159" s="3">
        <v>69.33</v>
      </c>
      <c r="J159" s="3">
        <v>15.87</v>
      </c>
      <c r="K159" s="3">
        <v>45</v>
      </c>
      <c r="L159" s="10" t="s">
        <v>68</v>
      </c>
      <c r="M159" s="5"/>
    </row>
    <row r="160" spans="2:13" ht="31.5">
      <c r="B160" s="17"/>
      <c r="C160" s="4" t="s">
        <v>152</v>
      </c>
      <c r="D160" s="3">
        <v>250</v>
      </c>
      <c r="E160" s="3">
        <v>350</v>
      </c>
      <c r="F160" s="3">
        <v>8.33</v>
      </c>
      <c r="G160" s="3">
        <v>12.4</v>
      </c>
      <c r="H160" s="3">
        <v>21.62</v>
      </c>
      <c r="I160" s="3">
        <v>261.36</v>
      </c>
      <c r="J160" s="3">
        <v>16.39</v>
      </c>
      <c r="K160" s="3">
        <v>104</v>
      </c>
      <c r="L160" s="16" t="s">
        <v>153</v>
      </c>
      <c r="M160" s="5"/>
    </row>
    <row r="161" spans="2:13" ht="15.75">
      <c r="B161" s="17"/>
      <c r="C161" s="2" t="s">
        <v>154</v>
      </c>
      <c r="D161" s="12">
        <v>90</v>
      </c>
      <c r="E161" s="12">
        <v>100</v>
      </c>
      <c r="F161" s="20">
        <v>10.09</v>
      </c>
      <c r="G161" s="12">
        <v>8.67</v>
      </c>
      <c r="H161" s="12">
        <v>9.25</v>
      </c>
      <c r="I161" s="12">
        <v>155</v>
      </c>
      <c r="J161" s="12">
        <v>0.56000000000000005</v>
      </c>
      <c r="K161" s="12">
        <v>268</v>
      </c>
      <c r="L161" s="10" t="s">
        <v>33</v>
      </c>
      <c r="M161" s="5"/>
    </row>
    <row r="162" spans="2:13" ht="15.75">
      <c r="B162" s="17"/>
      <c r="C162" s="2" t="s">
        <v>34</v>
      </c>
      <c r="D162" s="24">
        <v>30</v>
      </c>
      <c r="E162" s="24">
        <v>40</v>
      </c>
      <c r="F162" s="12">
        <v>0.44</v>
      </c>
      <c r="G162" s="12">
        <v>0.8</v>
      </c>
      <c r="H162" s="12">
        <v>2.48</v>
      </c>
      <c r="I162" s="20">
        <v>19.2</v>
      </c>
      <c r="J162" s="12">
        <v>0.28000000000000003</v>
      </c>
      <c r="K162" s="12">
        <v>333</v>
      </c>
      <c r="L162" s="16" t="s">
        <v>35</v>
      </c>
      <c r="M162" s="5"/>
    </row>
    <row r="163" spans="2:13" ht="15.75">
      <c r="B163" s="17"/>
      <c r="C163" s="2" t="s">
        <v>128</v>
      </c>
      <c r="D163" s="12"/>
      <c r="E163" s="12">
        <v>180</v>
      </c>
      <c r="F163" s="12">
        <v>9.31</v>
      </c>
      <c r="G163" s="12">
        <v>10.72</v>
      </c>
      <c r="H163" s="12">
        <v>45.72</v>
      </c>
      <c r="I163" s="12">
        <v>210</v>
      </c>
      <c r="J163" s="12">
        <v>0</v>
      </c>
      <c r="K163" s="12">
        <v>0.30299999999999999</v>
      </c>
      <c r="L163" s="10" t="s">
        <v>36</v>
      </c>
      <c r="M163" s="5"/>
    </row>
    <row r="164" spans="2:13" ht="15.75">
      <c r="B164" s="17"/>
      <c r="C164" s="2" t="s">
        <v>140</v>
      </c>
      <c r="D164" s="12">
        <v>200</v>
      </c>
      <c r="E164" s="12">
        <v>200</v>
      </c>
      <c r="F164" s="12">
        <v>1.2</v>
      </c>
      <c r="G164" s="12">
        <v>0</v>
      </c>
      <c r="H164" s="12">
        <v>27.6</v>
      </c>
      <c r="I164" s="12">
        <v>111</v>
      </c>
      <c r="J164" s="12">
        <v>0.92</v>
      </c>
      <c r="K164" s="12">
        <v>350</v>
      </c>
      <c r="L164" s="16" t="s">
        <v>37</v>
      </c>
      <c r="M164" s="5"/>
    </row>
    <row r="165" spans="2:13" ht="15.75">
      <c r="B165" s="17"/>
      <c r="C165" s="2" t="s">
        <v>38</v>
      </c>
      <c r="D165" s="12">
        <v>80</v>
      </c>
      <c r="E165" s="12">
        <v>120</v>
      </c>
      <c r="F165" s="12">
        <v>8</v>
      </c>
      <c r="G165" s="12">
        <v>1</v>
      </c>
      <c r="H165" s="12">
        <v>40</v>
      </c>
      <c r="I165" s="12">
        <v>188</v>
      </c>
      <c r="J165" s="25"/>
      <c r="K165" s="12" t="s">
        <v>39</v>
      </c>
      <c r="L165" s="10" t="s">
        <v>40</v>
      </c>
      <c r="M165" s="5"/>
    </row>
    <row r="166" spans="2:13" ht="15.75">
      <c r="B166" s="17"/>
      <c r="C166" s="6" t="s">
        <v>155</v>
      </c>
      <c r="D166" s="7"/>
      <c r="E166" s="7"/>
      <c r="F166" s="7">
        <f>SUM(F160:F165)</f>
        <v>37.370000000000005</v>
      </c>
      <c r="G166" s="7">
        <f>SUM(G160:G165)</f>
        <v>33.590000000000003</v>
      </c>
      <c r="H166" s="7">
        <f>SUM(H160:H165)</f>
        <v>146.66999999999999</v>
      </c>
      <c r="I166" s="7">
        <f>SUM(I160:I165)</f>
        <v>944.56</v>
      </c>
      <c r="J166" s="7">
        <f>SUM(J160:J165)</f>
        <v>18.150000000000002</v>
      </c>
      <c r="K166" s="7"/>
      <c r="L166" s="16"/>
      <c r="M166" s="22">
        <f>100/I178*I166</f>
        <v>31.824690617619211</v>
      </c>
    </row>
    <row r="167" spans="2:13" ht="15.75">
      <c r="B167" s="17" t="s">
        <v>127</v>
      </c>
      <c r="C167" s="4" t="s">
        <v>227</v>
      </c>
      <c r="D167" s="3">
        <v>90</v>
      </c>
      <c r="E167" s="3">
        <v>90</v>
      </c>
      <c r="F167" s="3">
        <v>10</v>
      </c>
      <c r="G167" s="3">
        <v>15</v>
      </c>
      <c r="H167" s="3">
        <v>95</v>
      </c>
      <c r="I167" s="3">
        <v>271</v>
      </c>
      <c r="J167" s="3">
        <v>0.6</v>
      </c>
      <c r="K167" s="3">
        <v>112</v>
      </c>
      <c r="L167" s="10" t="s">
        <v>106</v>
      </c>
      <c r="M167" s="5"/>
    </row>
    <row r="168" spans="2:13" ht="15.75">
      <c r="B168" s="17"/>
      <c r="C168" s="4" t="s">
        <v>206</v>
      </c>
      <c r="D168" s="3">
        <v>200</v>
      </c>
      <c r="E168" s="3">
        <v>200</v>
      </c>
      <c r="F168" s="3">
        <v>0</v>
      </c>
      <c r="G168" s="3">
        <v>0</v>
      </c>
      <c r="H168" s="3">
        <v>13</v>
      </c>
      <c r="I168" s="3">
        <v>49.8</v>
      </c>
      <c r="J168" s="3">
        <v>0.69</v>
      </c>
      <c r="K168" s="3">
        <v>135</v>
      </c>
      <c r="L168" s="16" t="s">
        <v>233</v>
      </c>
      <c r="M168" s="5"/>
    </row>
    <row r="169" spans="2:13" ht="15.75">
      <c r="B169" s="17"/>
      <c r="C169" s="6" t="s">
        <v>45</v>
      </c>
      <c r="D169" s="7"/>
      <c r="E169" s="7"/>
      <c r="F169" s="42">
        <f>SUM(F167:F168)</f>
        <v>10</v>
      </c>
      <c r="G169" s="7">
        <f>SUM(G167:G168)</f>
        <v>15</v>
      </c>
      <c r="H169" s="7">
        <f>SUM(H167:H168)</f>
        <v>108</v>
      </c>
      <c r="I169" s="7">
        <f>SUM(I167:I168)</f>
        <v>320.8</v>
      </c>
      <c r="J169" s="7"/>
      <c r="K169" s="7"/>
      <c r="L169" s="16"/>
      <c r="M169" s="22">
        <f>100/I178*I169</f>
        <v>10.808588919848653</v>
      </c>
    </row>
    <row r="170" spans="2:13" ht="15.75">
      <c r="B170" s="17" t="s">
        <v>107</v>
      </c>
      <c r="C170" s="47"/>
      <c r="D170" s="3"/>
      <c r="E170" s="3"/>
      <c r="F170" s="3"/>
      <c r="G170" s="3"/>
      <c r="H170" s="3"/>
      <c r="I170" s="3"/>
      <c r="J170" s="3"/>
      <c r="K170" s="3"/>
      <c r="L170" s="10"/>
      <c r="M170" s="5"/>
    </row>
    <row r="171" spans="2:13" ht="31.5">
      <c r="B171" s="17"/>
      <c r="C171" s="2" t="s">
        <v>215</v>
      </c>
      <c r="D171" s="3">
        <v>110</v>
      </c>
      <c r="E171" s="3">
        <v>120</v>
      </c>
      <c r="F171" s="3">
        <v>12.83</v>
      </c>
      <c r="G171" s="3">
        <v>20.3</v>
      </c>
      <c r="H171" s="43">
        <v>4.72</v>
      </c>
      <c r="I171" s="3">
        <v>218</v>
      </c>
      <c r="J171" s="3">
        <v>2.64</v>
      </c>
      <c r="K171" s="3">
        <v>210</v>
      </c>
      <c r="L171" s="16" t="s">
        <v>240</v>
      </c>
      <c r="M171" s="5"/>
    </row>
    <row r="172" spans="2:13" ht="15.75">
      <c r="B172" s="17"/>
      <c r="C172" s="2" t="s">
        <v>251</v>
      </c>
      <c r="D172" s="3">
        <v>220</v>
      </c>
      <c r="E172" s="3">
        <v>250</v>
      </c>
      <c r="F172" s="3">
        <v>5</v>
      </c>
      <c r="G172" s="3">
        <v>8.3000000000000007</v>
      </c>
      <c r="H172" s="3">
        <v>23</v>
      </c>
      <c r="I172" s="3">
        <v>188</v>
      </c>
      <c r="J172" s="3">
        <v>42.6</v>
      </c>
      <c r="K172" s="3">
        <v>139</v>
      </c>
      <c r="L172" s="10" t="s">
        <v>85</v>
      </c>
      <c r="M172" s="5"/>
    </row>
    <row r="173" spans="2:13" ht="15.75">
      <c r="B173" s="17"/>
      <c r="C173" s="4" t="s">
        <v>206</v>
      </c>
      <c r="D173" s="3">
        <v>200</v>
      </c>
      <c r="E173" s="3">
        <v>220</v>
      </c>
      <c r="F173" s="12">
        <v>0</v>
      </c>
      <c r="G173" s="12">
        <v>0</v>
      </c>
      <c r="H173" s="12">
        <v>14.97</v>
      </c>
      <c r="I173" s="12">
        <v>57</v>
      </c>
      <c r="J173" s="12">
        <v>0</v>
      </c>
      <c r="K173" s="12">
        <v>375</v>
      </c>
      <c r="L173" s="16" t="s">
        <v>244</v>
      </c>
      <c r="M173" s="5"/>
    </row>
    <row r="174" spans="2:13" ht="15.75">
      <c r="B174" s="17"/>
      <c r="C174" s="2" t="s">
        <v>52</v>
      </c>
      <c r="D174" s="12">
        <v>50</v>
      </c>
      <c r="E174" s="12">
        <v>100</v>
      </c>
      <c r="F174" s="12">
        <v>8</v>
      </c>
      <c r="G174" s="12">
        <v>0.8</v>
      </c>
      <c r="H174" s="12">
        <v>49</v>
      </c>
      <c r="I174" s="12">
        <v>235</v>
      </c>
      <c r="J174" s="12"/>
      <c r="K174" s="20">
        <v>12.4</v>
      </c>
      <c r="L174" s="16" t="s">
        <v>25</v>
      </c>
      <c r="M174" s="5"/>
    </row>
    <row r="175" spans="2:13" ht="15.75">
      <c r="B175" s="17"/>
      <c r="C175" s="6" t="s">
        <v>53</v>
      </c>
      <c r="D175" s="7"/>
      <c r="E175" s="7"/>
      <c r="F175" s="7">
        <f>SUM(F171:F174)</f>
        <v>25.83</v>
      </c>
      <c r="G175" s="7">
        <f>SUM(G171:G174)</f>
        <v>29.400000000000002</v>
      </c>
      <c r="H175" s="7">
        <f>SUM(H171:H174)</f>
        <v>91.69</v>
      </c>
      <c r="I175" s="7">
        <f>SUM(I171:I174)</f>
        <v>698</v>
      </c>
      <c r="J175" s="7"/>
      <c r="K175" s="7"/>
      <c r="L175" s="10"/>
      <c r="M175" s="22">
        <f>100/I178*I175</f>
        <v>23.517440978972441</v>
      </c>
    </row>
    <row r="176" spans="2:13" ht="15.75">
      <c r="B176" s="17" t="s">
        <v>54</v>
      </c>
      <c r="C176" s="4" t="s">
        <v>55</v>
      </c>
      <c r="D176" s="3">
        <v>200</v>
      </c>
      <c r="E176" s="3">
        <v>200</v>
      </c>
      <c r="F176" s="3">
        <v>5.8</v>
      </c>
      <c r="G176" s="3">
        <v>6.4</v>
      </c>
      <c r="H176" s="3">
        <v>8</v>
      </c>
      <c r="I176" s="3">
        <v>118</v>
      </c>
      <c r="J176" s="3">
        <v>1.4</v>
      </c>
      <c r="K176" s="3">
        <v>389</v>
      </c>
      <c r="L176" s="16" t="s">
        <v>56</v>
      </c>
      <c r="M176" s="5"/>
    </row>
    <row r="177" spans="2:13" ht="15.75">
      <c r="B177" s="17"/>
      <c r="C177" s="6" t="s">
        <v>90</v>
      </c>
      <c r="D177" s="7"/>
      <c r="E177" s="7"/>
      <c r="F177" s="7">
        <f>SUM(F176)</f>
        <v>5.8</v>
      </c>
      <c r="G177" s="7">
        <f>SUM(G176)</f>
        <v>6.4</v>
      </c>
      <c r="H177" s="7">
        <f>SUM(H176)</f>
        <v>8</v>
      </c>
      <c r="I177" s="7">
        <f>SUM(I176)</f>
        <v>118</v>
      </c>
      <c r="J177" s="7"/>
      <c r="K177" s="7"/>
      <c r="L177" s="10"/>
      <c r="M177" s="22">
        <f>100/I178*H178</f>
        <v>15.711200433960801</v>
      </c>
    </row>
    <row r="178" spans="2:13" ht="47.25">
      <c r="B178" s="29" t="s">
        <v>156</v>
      </c>
      <c r="C178" s="30"/>
      <c r="D178" s="34"/>
      <c r="E178" s="34"/>
      <c r="F178" s="44">
        <f>F157+F166+F169+F175+F177</f>
        <v>107.4</v>
      </c>
      <c r="G178" s="44">
        <f>G157+G166+G169+G175+G177</f>
        <v>126.61000000000001</v>
      </c>
      <c r="H178" s="44">
        <f>H157+H166+H169+H175+H177</f>
        <v>466.31</v>
      </c>
      <c r="I178" s="44">
        <f>I157+I166+I169+I175+I177</f>
        <v>2968.01</v>
      </c>
      <c r="J178" s="44">
        <f>J157+J166+J169+J175+J177</f>
        <v>20.750000000000004</v>
      </c>
      <c r="K178" s="34"/>
      <c r="L178" s="16"/>
      <c r="M178" s="15"/>
    </row>
    <row r="179" spans="2:13" ht="31.5">
      <c r="B179" s="11"/>
      <c r="C179" s="2" t="s">
        <v>59</v>
      </c>
      <c r="D179" s="3"/>
      <c r="E179" s="3"/>
      <c r="F179" s="3">
        <v>1</v>
      </c>
      <c r="G179" s="3">
        <v>1</v>
      </c>
      <c r="H179" s="3">
        <v>4</v>
      </c>
      <c r="I179" s="3"/>
      <c r="J179" s="3"/>
      <c r="K179" s="3"/>
      <c r="L179" s="10"/>
      <c r="M179" s="5"/>
    </row>
    <row r="180" spans="2:13" ht="15.75">
      <c r="B180" s="38" t="s">
        <v>157</v>
      </c>
      <c r="C180" s="39"/>
      <c r="D180" s="40"/>
      <c r="E180" s="40"/>
      <c r="F180" s="40"/>
      <c r="G180" s="40"/>
      <c r="H180" s="40"/>
      <c r="I180" s="40"/>
      <c r="J180" s="40"/>
      <c r="K180" s="40"/>
      <c r="L180" s="16"/>
      <c r="M180" s="15"/>
    </row>
    <row r="181" spans="2:13" ht="15.75">
      <c r="B181" s="17" t="s">
        <v>149</v>
      </c>
      <c r="C181" s="2" t="s">
        <v>15</v>
      </c>
      <c r="D181" s="12">
        <v>10</v>
      </c>
      <c r="E181" s="12">
        <v>10</v>
      </c>
      <c r="F181" s="12">
        <v>0</v>
      </c>
      <c r="G181" s="12">
        <v>8.1999999999999993</v>
      </c>
      <c r="H181" s="12">
        <v>0.1</v>
      </c>
      <c r="I181" s="3">
        <v>75</v>
      </c>
      <c r="J181" s="12">
        <v>0</v>
      </c>
      <c r="K181" s="12">
        <v>14</v>
      </c>
      <c r="L181" s="10" t="s">
        <v>18</v>
      </c>
      <c r="M181" s="5"/>
    </row>
    <row r="182" spans="2:13" ht="15.75">
      <c r="B182" s="17"/>
      <c r="C182" s="4" t="s">
        <v>17</v>
      </c>
      <c r="D182" s="3">
        <v>15</v>
      </c>
      <c r="E182" s="3">
        <v>20</v>
      </c>
      <c r="F182" s="3">
        <v>4.6399999999999997</v>
      </c>
      <c r="G182" s="3">
        <v>5.9</v>
      </c>
      <c r="H182" s="3">
        <v>0</v>
      </c>
      <c r="I182" s="3">
        <v>72.8</v>
      </c>
      <c r="J182" s="3">
        <v>0.14000000000000001</v>
      </c>
      <c r="K182" s="3">
        <v>15</v>
      </c>
      <c r="L182" s="10" t="s">
        <v>18</v>
      </c>
      <c r="M182" s="5"/>
    </row>
    <row r="183" spans="2:13" ht="31.5">
      <c r="B183" s="17"/>
      <c r="C183" s="2" t="s">
        <v>19</v>
      </c>
      <c r="D183" s="18">
        <v>220</v>
      </c>
      <c r="E183" s="3">
        <v>250</v>
      </c>
      <c r="F183" s="19">
        <v>6.5</v>
      </c>
      <c r="G183" s="3">
        <v>10.199999999999999</v>
      </c>
      <c r="H183" s="3">
        <v>38.6</v>
      </c>
      <c r="I183" s="3">
        <v>271.39999999999998</v>
      </c>
      <c r="J183" s="3"/>
      <c r="K183" s="3">
        <v>173</v>
      </c>
      <c r="L183" s="10" t="s">
        <v>98</v>
      </c>
      <c r="M183" s="5"/>
    </row>
    <row r="184" spans="2:13" ht="15.75">
      <c r="B184" s="17"/>
      <c r="C184" s="2" t="s">
        <v>21</v>
      </c>
      <c r="D184" s="12">
        <v>200</v>
      </c>
      <c r="E184" s="12">
        <v>200</v>
      </c>
      <c r="F184" s="12">
        <v>3.52</v>
      </c>
      <c r="G184" s="12">
        <v>3.72</v>
      </c>
      <c r="H184" s="12">
        <v>25.49</v>
      </c>
      <c r="I184" s="12">
        <v>145.19999999999999</v>
      </c>
      <c r="J184" s="12">
        <v>1.3</v>
      </c>
      <c r="K184" s="12">
        <v>959</v>
      </c>
      <c r="L184" s="16" t="s">
        <v>22</v>
      </c>
      <c r="M184" s="5"/>
    </row>
    <row r="185" spans="2:13" ht="15.75">
      <c r="B185" s="17"/>
      <c r="C185" s="2" t="s">
        <v>23</v>
      </c>
      <c r="D185" s="12">
        <v>60</v>
      </c>
      <c r="E185" s="12">
        <v>100</v>
      </c>
      <c r="F185" s="20">
        <v>8</v>
      </c>
      <c r="G185" s="12">
        <v>0.8</v>
      </c>
      <c r="H185" s="12">
        <v>49.2</v>
      </c>
      <c r="I185" s="12">
        <v>235</v>
      </c>
      <c r="J185" s="12"/>
      <c r="K185" s="12" t="s">
        <v>24</v>
      </c>
      <c r="L185" s="10" t="s">
        <v>25</v>
      </c>
      <c r="M185" s="5"/>
    </row>
    <row r="186" spans="2:13" ht="15.75">
      <c r="B186" s="17"/>
      <c r="C186" s="48" t="s">
        <v>26</v>
      </c>
      <c r="D186" s="7"/>
      <c r="E186" s="7"/>
      <c r="F186" s="7">
        <f>SUM(F181:F185)</f>
        <v>22.66</v>
      </c>
      <c r="G186" s="7">
        <f>SUM(G181:G185)</f>
        <v>28.819999999999997</v>
      </c>
      <c r="H186" s="7">
        <f>SUM(H181:H185)</f>
        <v>113.39</v>
      </c>
      <c r="I186" s="7">
        <f>SUM(I181:I185)</f>
        <v>799.4</v>
      </c>
      <c r="J186" s="7">
        <f>SUM(J181:J185)</f>
        <v>1.44</v>
      </c>
      <c r="K186" s="7"/>
      <c r="L186" s="16"/>
      <c r="M186" s="22">
        <f>100/I205*I186</f>
        <v>24.692807146519716</v>
      </c>
    </row>
    <row r="187" spans="2:13" ht="31.5">
      <c r="B187" s="11" t="s">
        <v>205</v>
      </c>
      <c r="C187" s="6" t="s">
        <v>81</v>
      </c>
      <c r="D187" s="21">
        <v>200</v>
      </c>
      <c r="E187" s="21">
        <v>250</v>
      </c>
      <c r="F187" s="21">
        <v>0.8</v>
      </c>
      <c r="G187" s="21">
        <v>0.8</v>
      </c>
      <c r="H187" s="21">
        <v>19.600000000000001</v>
      </c>
      <c r="I187" s="21">
        <v>94</v>
      </c>
      <c r="J187" s="21"/>
      <c r="K187" s="23" t="s">
        <v>141</v>
      </c>
      <c r="L187" s="10" t="s">
        <v>142</v>
      </c>
      <c r="M187" s="15"/>
    </row>
    <row r="188" spans="2:13" ht="15.75">
      <c r="B188" s="17" t="s">
        <v>118</v>
      </c>
      <c r="C188" s="2" t="s">
        <v>158</v>
      </c>
      <c r="D188" s="12">
        <v>70</v>
      </c>
      <c r="E188" s="12">
        <v>80</v>
      </c>
      <c r="F188" s="12">
        <v>1.04</v>
      </c>
      <c r="G188" s="20">
        <v>10.07</v>
      </c>
      <c r="H188" s="12">
        <v>8.75</v>
      </c>
      <c r="I188" s="12">
        <v>128</v>
      </c>
      <c r="J188" s="12">
        <v>4</v>
      </c>
      <c r="K188" s="12">
        <v>62</v>
      </c>
      <c r="L188" s="10" t="s">
        <v>159</v>
      </c>
      <c r="M188" s="5"/>
    </row>
    <row r="189" spans="2:13" ht="15.75">
      <c r="B189" s="17"/>
      <c r="C189" s="47" t="s">
        <v>160</v>
      </c>
      <c r="D189" s="3">
        <v>250</v>
      </c>
      <c r="E189" s="3">
        <v>350</v>
      </c>
      <c r="F189" s="3">
        <v>16.63</v>
      </c>
      <c r="G189" s="3">
        <v>11.03</v>
      </c>
      <c r="H189" s="3">
        <v>24.96</v>
      </c>
      <c r="I189" s="3">
        <v>215.93</v>
      </c>
      <c r="J189" s="3">
        <v>15.03</v>
      </c>
      <c r="K189" s="3">
        <v>98</v>
      </c>
      <c r="L189" s="16" t="s">
        <v>161</v>
      </c>
      <c r="M189" s="5"/>
    </row>
    <row r="190" spans="2:13" ht="15.75">
      <c r="B190" s="17"/>
      <c r="C190" s="4" t="s">
        <v>103</v>
      </c>
      <c r="D190" s="3">
        <v>90</v>
      </c>
      <c r="E190" s="3">
        <v>100</v>
      </c>
      <c r="F190" s="3">
        <v>15.02</v>
      </c>
      <c r="G190" s="3">
        <v>13.25</v>
      </c>
      <c r="H190" s="3">
        <v>4.2</v>
      </c>
      <c r="I190" s="3">
        <v>333</v>
      </c>
      <c r="J190" s="3">
        <v>1.53</v>
      </c>
      <c r="K190" s="3">
        <v>246</v>
      </c>
      <c r="L190" s="10" t="s">
        <v>104</v>
      </c>
      <c r="M190" s="5"/>
    </row>
    <row r="191" spans="2:13" ht="15.75">
      <c r="B191" s="17"/>
      <c r="C191" s="4" t="s">
        <v>105</v>
      </c>
      <c r="D191" s="3">
        <v>150</v>
      </c>
      <c r="E191" s="3">
        <v>200</v>
      </c>
      <c r="F191" s="3">
        <v>5.94</v>
      </c>
      <c r="G191" s="3">
        <v>5.8</v>
      </c>
      <c r="H191" s="3">
        <v>42.2</v>
      </c>
      <c r="I191" s="3">
        <v>244.8</v>
      </c>
      <c r="J191" s="3"/>
      <c r="K191" s="3">
        <v>302</v>
      </c>
      <c r="L191" s="10" t="s">
        <v>74</v>
      </c>
      <c r="M191" s="5"/>
    </row>
    <row r="192" spans="2:13" ht="31.5">
      <c r="B192" s="17"/>
      <c r="C192" s="4" t="s">
        <v>252</v>
      </c>
      <c r="D192" s="12">
        <v>200</v>
      </c>
      <c r="E192" s="12">
        <v>200</v>
      </c>
      <c r="F192" s="12">
        <v>0.2</v>
      </c>
      <c r="G192" s="12">
        <v>0.2</v>
      </c>
      <c r="H192" s="12">
        <v>22.3</v>
      </c>
      <c r="I192" s="12">
        <v>110</v>
      </c>
      <c r="J192" s="12" t="s">
        <v>76</v>
      </c>
      <c r="K192" s="12">
        <v>859</v>
      </c>
      <c r="L192" s="10" t="s">
        <v>235</v>
      </c>
      <c r="M192" s="5"/>
    </row>
    <row r="193" spans="2:13" ht="15.75">
      <c r="B193" s="17"/>
      <c r="C193" s="2" t="s">
        <v>38</v>
      </c>
      <c r="D193" s="12">
        <v>80</v>
      </c>
      <c r="E193" s="12">
        <v>120</v>
      </c>
      <c r="F193" s="12">
        <v>8</v>
      </c>
      <c r="G193" s="12">
        <v>1</v>
      </c>
      <c r="H193" s="12">
        <v>40</v>
      </c>
      <c r="I193" s="12">
        <v>188</v>
      </c>
      <c r="J193" s="25"/>
      <c r="K193" s="12" t="s">
        <v>39</v>
      </c>
      <c r="L193" s="16" t="s">
        <v>40</v>
      </c>
      <c r="M193" s="5"/>
    </row>
    <row r="194" spans="2:13" ht="15.75">
      <c r="B194" s="17"/>
      <c r="C194" s="48" t="s">
        <v>41</v>
      </c>
      <c r="D194" s="7"/>
      <c r="E194" s="7"/>
      <c r="F194" s="7">
        <f>SUM(F188:F193)</f>
        <v>46.83</v>
      </c>
      <c r="G194" s="42">
        <f>SUM(G188:G193)</f>
        <v>41.35</v>
      </c>
      <c r="H194" s="7">
        <f>SUM(H188:H193)</f>
        <v>142.41000000000003</v>
      </c>
      <c r="I194" s="7">
        <f>SUM(I188:I193)</f>
        <v>1219.73</v>
      </c>
      <c r="J194" s="7">
        <f>SUM(J188:J193)</f>
        <v>20.560000000000002</v>
      </c>
      <c r="K194" s="7"/>
      <c r="L194" s="10"/>
      <c r="M194" s="22">
        <f>100/I205*I194</f>
        <v>37.676454416843249</v>
      </c>
    </row>
    <row r="195" spans="2:13" ht="15.75">
      <c r="B195" s="17" t="s">
        <v>127</v>
      </c>
      <c r="C195" s="4" t="s">
        <v>211</v>
      </c>
      <c r="D195" s="12">
        <v>90</v>
      </c>
      <c r="E195" s="12">
        <v>90</v>
      </c>
      <c r="F195" s="12">
        <v>7.56</v>
      </c>
      <c r="G195" s="12">
        <v>13.4</v>
      </c>
      <c r="H195" s="12">
        <v>62.2</v>
      </c>
      <c r="I195" s="12">
        <v>257.8</v>
      </c>
      <c r="J195" s="12">
        <v>0</v>
      </c>
      <c r="K195" s="12">
        <v>426</v>
      </c>
      <c r="L195" s="10" t="s">
        <v>78</v>
      </c>
      <c r="M195" s="5"/>
    </row>
    <row r="196" spans="2:13" ht="15.75">
      <c r="B196" s="17"/>
      <c r="C196" s="27" t="s">
        <v>79</v>
      </c>
      <c r="D196" s="3">
        <v>200</v>
      </c>
      <c r="E196" s="3">
        <v>200</v>
      </c>
      <c r="F196" s="3">
        <v>1</v>
      </c>
      <c r="G196" s="3">
        <v>0.2</v>
      </c>
      <c r="H196" s="3">
        <v>20.2</v>
      </c>
      <c r="I196" s="3">
        <v>92</v>
      </c>
      <c r="J196" s="3"/>
      <c r="K196" s="3" t="s">
        <v>24</v>
      </c>
      <c r="L196" s="16" t="s">
        <v>80</v>
      </c>
      <c r="M196" s="5"/>
    </row>
    <row r="197" spans="2:13" ht="15.75">
      <c r="B197" s="17"/>
      <c r="C197" s="48" t="s">
        <v>45</v>
      </c>
      <c r="D197" s="7"/>
      <c r="E197" s="7"/>
      <c r="F197" s="7">
        <f>SUM(F195:F196)</f>
        <v>8.5599999999999987</v>
      </c>
      <c r="G197" s="7">
        <f>SUM(G195:G196)</f>
        <v>13.6</v>
      </c>
      <c r="H197" s="7">
        <f>SUM(H195:H196)</f>
        <v>82.4</v>
      </c>
      <c r="I197" s="7">
        <f>SUM(I195:I196)</f>
        <v>349.8</v>
      </c>
      <c r="J197" s="7">
        <f>SUM(J195:J196)</f>
        <v>0</v>
      </c>
      <c r="K197" s="7"/>
      <c r="L197" s="10"/>
      <c r="M197" s="22">
        <f>100/I205*I197</f>
        <v>10.805033700090814</v>
      </c>
    </row>
    <row r="198" spans="2:13" ht="15.75">
      <c r="B198" s="17" t="s">
        <v>107</v>
      </c>
      <c r="C198" s="4" t="s">
        <v>169</v>
      </c>
      <c r="D198" s="3"/>
      <c r="E198" s="3">
        <v>93</v>
      </c>
      <c r="F198" s="3">
        <v>15.45</v>
      </c>
      <c r="G198" s="3">
        <v>16.93</v>
      </c>
      <c r="H198" s="3">
        <v>1.1200000000000001</v>
      </c>
      <c r="I198" s="3">
        <v>199.95</v>
      </c>
      <c r="J198" s="3">
        <v>0</v>
      </c>
      <c r="K198" s="3">
        <v>243</v>
      </c>
      <c r="L198" s="10" t="s">
        <v>242</v>
      </c>
      <c r="M198" s="5"/>
    </row>
    <row r="199" spans="2:13" ht="31.5">
      <c r="B199" s="17"/>
      <c r="C199" s="4" t="s">
        <v>110</v>
      </c>
      <c r="D199" s="3">
        <v>220</v>
      </c>
      <c r="E199" s="3">
        <v>250</v>
      </c>
      <c r="F199" s="3">
        <v>6.46</v>
      </c>
      <c r="G199" s="3">
        <v>9.5</v>
      </c>
      <c r="H199" s="3">
        <v>36.1</v>
      </c>
      <c r="I199" s="3">
        <v>256.5</v>
      </c>
      <c r="J199" s="3"/>
      <c r="K199" s="3">
        <v>203</v>
      </c>
      <c r="L199" s="16" t="s">
        <v>217</v>
      </c>
      <c r="M199" s="5"/>
    </row>
    <row r="200" spans="2:13" ht="15.75">
      <c r="B200" s="17"/>
      <c r="C200" s="2" t="s">
        <v>50</v>
      </c>
      <c r="D200" s="12">
        <v>200</v>
      </c>
      <c r="E200" s="12">
        <v>200</v>
      </c>
      <c r="F200" s="12">
        <v>0.04</v>
      </c>
      <c r="G200" s="12">
        <v>0</v>
      </c>
      <c r="H200" s="12">
        <v>15.12</v>
      </c>
      <c r="I200" s="12">
        <v>59</v>
      </c>
      <c r="J200" s="12">
        <v>2</v>
      </c>
      <c r="K200" s="12">
        <v>377</v>
      </c>
      <c r="L200" s="10" t="s">
        <v>51</v>
      </c>
      <c r="M200" s="5"/>
    </row>
    <row r="201" spans="2:13" ht="15.75">
      <c r="B201" s="17"/>
      <c r="C201" s="2" t="s">
        <v>145</v>
      </c>
      <c r="D201" s="12">
        <v>50</v>
      </c>
      <c r="E201" s="12">
        <v>100</v>
      </c>
      <c r="F201" s="12">
        <v>8</v>
      </c>
      <c r="G201" s="12">
        <v>0.8</v>
      </c>
      <c r="H201" s="12">
        <v>49</v>
      </c>
      <c r="I201" s="12">
        <v>235</v>
      </c>
      <c r="J201" s="12"/>
      <c r="K201" s="20">
        <v>12.4</v>
      </c>
      <c r="L201" s="10" t="s">
        <v>25</v>
      </c>
      <c r="M201" s="5"/>
    </row>
    <row r="202" spans="2:13" ht="15.75">
      <c r="B202" s="17"/>
      <c r="C202" s="6" t="s">
        <v>53</v>
      </c>
      <c r="D202" s="21"/>
      <c r="E202" s="21"/>
      <c r="F202" s="21">
        <f>SUM(F198:F201)</f>
        <v>29.95</v>
      </c>
      <c r="G202" s="21">
        <f>SUM(G198:G201)</f>
        <v>27.23</v>
      </c>
      <c r="H202" s="21">
        <f>SUM(H198:H201)</f>
        <v>101.34</v>
      </c>
      <c r="I202" s="21">
        <f>SUM(I198:I201)</f>
        <v>750.45</v>
      </c>
      <c r="J202" s="21">
        <f>SUM(J198:J201)</f>
        <v>2</v>
      </c>
      <c r="K202" s="23"/>
      <c r="L202" s="16"/>
      <c r="M202" s="22">
        <f>100/I205*I202</f>
        <v>23.180781990374935</v>
      </c>
    </row>
    <row r="203" spans="2:13" ht="15.75">
      <c r="B203" s="17" t="s">
        <v>54</v>
      </c>
      <c r="C203" s="4" t="s">
        <v>55</v>
      </c>
      <c r="D203" s="3">
        <v>200</v>
      </c>
      <c r="E203" s="3">
        <v>200</v>
      </c>
      <c r="F203" s="3">
        <v>5.8</v>
      </c>
      <c r="G203" s="3">
        <v>6.4</v>
      </c>
      <c r="H203" s="3">
        <v>8</v>
      </c>
      <c r="I203" s="3">
        <v>118</v>
      </c>
      <c r="J203" s="3">
        <v>1.4</v>
      </c>
      <c r="K203" s="3">
        <v>389</v>
      </c>
      <c r="L203" s="10" t="s">
        <v>56</v>
      </c>
      <c r="M203" s="5"/>
    </row>
    <row r="204" spans="2:13" ht="15.75">
      <c r="B204" s="17"/>
      <c r="C204" s="6" t="s">
        <v>90</v>
      </c>
      <c r="D204" s="7"/>
      <c r="E204" s="7"/>
      <c r="F204" s="7">
        <f>SUM(F203)</f>
        <v>5.8</v>
      </c>
      <c r="G204" s="7">
        <f>SUM(G203)</f>
        <v>6.4</v>
      </c>
      <c r="H204" s="7">
        <f>SUM(H203)</f>
        <v>8</v>
      </c>
      <c r="I204" s="7">
        <f>SUM(I203)</f>
        <v>118</v>
      </c>
      <c r="J204" s="7"/>
      <c r="K204" s="7"/>
      <c r="L204" s="16"/>
      <c r="M204" s="22">
        <f>100/I205*I204</f>
        <v>3.6449227461712868</v>
      </c>
    </row>
    <row r="205" spans="2:13" ht="47.25">
      <c r="B205" s="29" t="s">
        <v>163</v>
      </c>
      <c r="C205" s="30"/>
      <c r="D205" s="34"/>
      <c r="E205" s="34"/>
      <c r="F205" s="34">
        <f>F186+F194+F197+F202+F204</f>
        <v>113.8</v>
      </c>
      <c r="G205" s="34">
        <f>G186+G194+G197+G202+G204</f>
        <v>117.4</v>
      </c>
      <c r="H205" s="34">
        <f>H186+H194+H197+H202+H204</f>
        <v>447.54000000000008</v>
      </c>
      <c r="I205" s="34">
        <f>I186+I194+I197+I202+I204</f>
        <v>3237.38</v>
      </c>
      <c r="J205" s="34">
        <f>J186+J194+J197+J202+J204</f>
        <v>24.000000000000004</v>
      </c>
      <c r="K205" s="34"/>
      <c r="L205" s="10"/>
      <c r="M205" s="15"/>
    </row>
    <row r="206" spans="2:13" ht="31.5">
      <c r="B206" s="17"/>
      <c r="C206" s="2" t="s">
        <v>59</v>
      </c>
      <c r="D206" s="3"/>
      <c r="E206" s="3"/>
      <c r="F206" s="3">
        <v>1</v>
      </c>
      <c r="G206" s="3">
        <v>1</v>
      </c>
      <c r="H206" s="3">
        <v>4</v>
      </c>
      <c r="I206" s="3"/>
      <c r="J206" s="3"/>
      <c r="K206" s="3"/>
      <c r="L206" s="16"/>
      <c r="M206" s="5"/>
    </row>
    <row r="207" spans="2:13" ht="15.75">
      <c r="B207" s="38" t="s">
        <v>164</v>
      </c>
      <c r="C207" s="39"/>
      <c r="D207" s="40"/>
      <c r="E207" s="40"/>
      <c r="F207" s="40"/>
      <c r="G207" s="40"/>
      <c r="H207" s="40"/>
      <c r="I207" s="40"/>
      <c r="J207" s="40"/>
      <c r="K207" s="40"/>
      <c r="L207" s="10"/>
      <c r="M207" s="41"/>
    </row>
    <row r="208" spans="2:13" ht="15.75">
      <c r="B208" s="17" t="s">
        <v>149</v>
      </c>
      <c r="C208" s="2" t="s">
        <v>15</v>
      </c>
      <c r="D208" s="12">
        <v>10</v>
      </c>
      <c r="E208" s="12">
        <v>10</v>
      </c>
      <c r="F208" s="12">
        <v>0</v>
      </c>
      <c r="G208" s="12">
        <v>8.1999999999999993</v>
      </c>
      <c r="H208" s="12">
        <v>0.1</v>
      </c>
      <c r="I208" s="3">
        <v>75</v>
      </c>
      <c r="J208" s="12">
        <v>0</v>
      </c>
      <c r="K208" s="12">
        <v>14</v>
      </c>
      <c r="L208" s="16" t="s">
        <v>16</v>
      </c>
      <c r="M208" s="5"/>
    </row>
    <row r="209" spans="2:13" ht="15.75">
      <c r="B209" s="17"/>
      <c r="C209" s="45" t="s">
        <v>222</v>
      </c>
      <c r="D209" s="64">
        <v>100</v>
      </c>
      <c r="E209" s="64">
        <v>100</v>
      </c>
      <c r="F209" s="64">
        <v>6.79</v>
      </c>
      <c r="G209" s="64">
        <v>9.1999999999999993</v>
      </c>
      <c r="H209" s="64">
        <v>3.14</v>
      </c>
      <c r="I209" s="64">
        <v>135.9</v>
      </c>
      <c r="J209" s="64">
        <v>0.78</v>
      </c>
      <c r="K209" s="65">
        <v>210</v>
      </c>
      <c r="L209" s="64" t="s">
        <v>223</v>
      </c>
      <c r="M209" s="64"/>
    </row>
    <row r="210" spans="2:13" ht="47.25">
      <c r="B210" s="17"/>
      <c r="C210" s="27" t="s">
        <v>63</v>
      </c>
      <c r="D210" s="49">
        <v>220</v>
      </c>
      <c r="E210" s="49">
        <v>250</v>
      </c>
      <c r="F210" s="49">
        <v>6</v>
      </c>
      <c r="G210" s="49">
        <v>10</v>
      </c>
      <c r="H210" s="49">
        <v>37.299999999999997</v>
      </c>
      <c r="I210" s="49">
        <v>262.5</v>
      </c>
      <c r="J210" s="49">
        <v>0</v>
      </c>
      <c r="K210" s="49">
        <v>173</v>
      </c>
      <c r="L210" s="16" t="s">
        <v>64</v>
      </c>
      <c r="M210" s="5"/>
    </row>
    <row r="211" spans="2:13" ht="15.75">
      <c r="B211" s="17"/>
      <c r="C211" s="2" t="s">
        <v>65</v>
      </c>
      <c r="D211" s="12">
        <v>200</v>
      </c>
      <c r="E211" s="12">
        <v>200</v>
      </c>
      <c r="F211" s="12">
        <v>7.2</v>
      </c>
      <c r="G211" s="12">
        <v>7.3</v>
      </c>
      <c r="H211" s="12">
        <v>23.17</v>
      </c>
      <c r="I211" s="12">
        <v>175</v>
      </c>
      <c r="J211" s="12">
        <v>1.8</v>
      </c>
      <c r="K211" s="12">
        <v>116</v>
      </c>
      <c r="L211" s="10" t="s">
        <v>66</v>
      </c>
      <c r="M211" s="5"/>
    </row>
    <row r="212" spans="2:13" ht="15.75">
      <c r="B212" s="17"/>
      <c r="C212" s="2" t="s">
        <v>23</v>
      </c>
      <c r="D212" s="12">
        <v>60</v>
      </c>
      <c r="E212" s="12">
        <v>100</v>
      </c>
      <c r="F212" s="20">
        <v>8</v>
      </c>
      <c r="G212" s="12">
        <v>0.8</v>
      </c>
      <c r="H212" s="12">
        <v>49.2</v>
      </c>
      <c r="I212" s="12">
        <v>235</v>
      </c>
      <c r="J212" s="12"/>
      <c r="K212" s="12" t="s">
        <v>24</v>
      </c>
      <c r="L212" s="16" t="s">
        <v>25</v>
      </c>
      <c r="M212" s="5"/>
    </row>
    <row r="213" spans="2:13" ht="15.75">
      <c r="B213" s="17"/>
      <c r="C213" s="6" t="s">
        <v>26</v>
      </c>
      <c r="D213" s="7"/>
      <c r="E213" s="7"/>
      <c r="F213" s="7">
        <f>SUM(F208:F212)</f>
        <v>27.99</v>
      </c>
      <c r="G213" s="7">
        <f>SUM(G208:G212)</f>
        <v>35.499999999999993</v>
      </c>
      <c r="H213" s="7">
        <f>SUM(H208:H212)</f>
        <v>112.91</v>
      </c>
      <c r="I213" s="7">
        <f>SUM(I208:I212)</f>
        <v>883.4</v>
      </c>
      <c r="J213" s="7">
        <f>SUM(J208:J212)</f>
        <v>2.58</v>
      </c>
      <c r="K213" s="7"/>
      <c r="L213" s="10"/>
      <c r="M213" s="22">
        <f>100/I232*I213</f>
        <v>7.2851603411506813</v>
      </c>
    </row>
    <row r="214" spans="2:13" ht="31.5">
      <c r="B214" s="11" t="s">
        <v>205</v>
      </c>
      <c r="C214" s="6" t="s">
        <v>81</v>
      </c>
      <c r="D214" s="21">
        <v>200</v>
      </c>
      <c r="E214" s="21">
        <v>250</v>
      </c>
      <c r="F214" s="21">
        <v>0.8</v>
      </c>
      <c r="G214" s="21">
        <v>0.8</v>
      </c>
      <c r="H214" s="21">
        <v>19.600000000000001</v>
      </c>
      <c r="I214" s="21">
        <v>94</v>
      </c>
      <c r="J214" s="21"/>
      <c r="K214" s="23" t="s">
        <v>141</v>
      </c>
      <c r="L214" s="10" t="s">
        <v>142</v>
      </c>
      <c r="M214" s="22"/>
    </row>
    <row r="215" spans="2:13" ht="15.75">
      <c r="B215" s="17" t="s">
        <v>118</v>
      </c>
      <c r="C215" s="2" t="s">
        <v>28</v>
      </c>
      <c r="D215" s="12">
        <v>70</v>
      </c>
      <c r="E215" s="12">
        <v>80</v>
      </c>
      <c r="F215" s="20">
        <v>1.24</v>
      </c>
      <c r="G215" s="12">
        <v>10.14</v>
      </c>
      <c r="H215" s="12">
        <v>7.47</v>
      </c>
      <c r="I215" s="12">
        <v>130</v>
      </c>
      <c r="J215" s="12">
        <v>9.36</v>
      </c>
      <c r="K215" s="12">
        <v>68</v>
      </c>
      <c r="L215" s="16" t="s">
        <v>29</v>
      </c>
      <c r="M215" s="26"/>
    </row>
    <row r="216" spans="2:13" ht="31.5">
      <c r="B216" s="17"/>
      <c r="C216" s="4" t="s">
        <v>165</v>
      </c>
      <c r="D216" s="3">
        <v>250</v>
      </c>
      <c r="E216" s="3">
        <v>350</v>
      </c>
      <c r="F216" s="3">
        <v>4.54</v>
      </c>
      <c r="G216" s="3">
        <v>12.76</v>
      </c>
      <c r="H216" s="3">
        <v>23.4</v>
      </c>
      <c r="I216" s="3">
        <v>232.8</v>
      </c>
      <c r="J216" s="3">
        <v>0</v>
      </c>
      <c r="K216" s="3">
        <v>113</v>
      </c>
      <c r="L216" s="10" t="s">
        <v>166</v>
      </c>
      <c r="M216" s="5"/>
    </row>
    <row r="217" spans="2:13" ht="31.5">
      <c r="B217" s="17"/>
      <c r="C217" s="2" t="s">
        <v>167</v>
      </c>
      <c r="D217" s="3">
        <v>110</v>
      </c>
      <c r="E217" s="3">
        <v>130</v>
      </c>
      <c r="F217" s="3">
        <v>11.64</v>
      </c>
      <c r="G217" s="3">
        <v>15</v>
      </c>
      <c r="H217" s="3">
        <v>10.8</v>
      </c>
      <c r="I217" s="3">
        <v>90</v>
      </c>
      <c r="J217" s="3">
        <v>0</v>
      </c>
      <c r="K217" s="3">
        <v>228</v>
      </c>
      <c r="L217" s="16" t="s">
        <v>168</v>
      </c>
      <c r="M217" s="5"/>
    </row>
    <row r="218" spans="2:13" ht="15.75">
      <c r="B218" s="17"/>
      <c r="C218" s="4" t="s">
        <v>123</v>
      </c>
      <c r="D218" s="3">
        <v>180</v>
      </c>
      <c r="E218" s="3">
        <v>180</v>
      </c>
      <c r="F218" s="19">
        <v>3.6</v>
      </c>
      <c r="G218" s="3">
        <v>7.77</v>
      </c>
      <c r="H218" s="3">
        <v>16.8</v>
      </c>
      <c r="I218" s="3">
        <v>156.6</v>
      </c>
      <c r="J218" s="3">
        <v>20.95</v>
      </c>
      <c r="K218" s="3">
        <v>312</v>
      </c>
      <c r="L218" s="10" t="s">
        <v>49</v>
      </c>
      <c r="M218" s="5"/>
    </row>
    <row r="219" spans="2:13" ht="15.75">
      <c r="B219" s="17"/>
      <c r="C219" s="2" t="s">
        <v>207</v>
      </c>
      <c r="D219" s="12">
        <v>200</v>
      </c>
      <c r="E219" s="12">
        <v>200</v>
      </c>
      <c r="F219" s="12">
        <v>0</v>
      </c>
      <c r="G219" s="12">
        <v>0</v>
      </c>
      <c r="H219" s="12">
        <v>26</v>
      </c>
      <c r="I219" s="12">
        <v>106</v>
      </c>
      <c r="J219" s="12">
        <v>1.8</v>
      </c>
      <c r="K219" s="12">
        <v>350</v>
      </c>
      <c r="L219" s="10" t="s">
        <v>37</v>
      </c>
      <c r="M219" s="5"/>
    </row>
    <row r="220" spans="2:13" ht="15.75">
      <c r="B220" s="17"/>
      <c r="C220" s="2" t="s">
        <v>38</v>
      </c>
      <c r="D220" s="12">
        <v>80</v>
      </c>
      <c r="E220" s="12">
        <v>120</v>
      </c>
      <c r="F220" s="12">
        <v>8</v>
      </c>
      <c r="G220" s="12">
        <v>1</v>
      </c>
      <c r="H220" s="12">
        <v>40</v>
      </c>
      <c r="I220" s="12">
        <v>188</v>
      </c>
      <c r="J220" s="25"/>
      <c r="K220" s="12" t="s">
        <v>39</v>
      </c>
      <c r="L220" s="10" t="s">
        <v>40</v>
      </c>
      <c r="M220" s="5"/>
    </row>
    <row r="221" spans="2:13" ht="15.75">
      <c r="B221" s="17"/>
      <c r="C221" s="6" t="s">
        <v>41</v>
      </c>
      <c r="D221" s="7"/>
      <c r="E221" s="7"/>
      <c r="F221" s="7">
        <f>SUM(F215:F220)</f>
        <v>29.020000000000003</v>
      </c>
      <c r="G221" s="7">
        <f>SUM(G215:G220)</f>
        <v>46.67</v>
      </c>
      <c r="H221" s="7">
        <f>SUM(H215:H220)</f>
        <v>124.47</v>
      </c>
      <c r="I221" s="7">
        <f>SUM(I215:I220)</f>
        <v>903.4</v>
      </c>
      <c r="J221" s="7">
        <f>SUM(J215:J220)</f>
        <v>32.11</v>
      </c>
      <c r="K221" s="7"/>
      <c r="L221" s="16"/>
      <c r="M221" s="22">
        <f>100/I232*I221</f>
        <v>7.4500949198500397</v>
      </c>
    </row>
    <row r="222" spans="2:13" ht="15.75">
      <c r="B222" s="50" t="s">
        <v>127</v>
      </c>
      <c r="C222" s="2" t="s">
        <v>225</v>
      </c>
      <c r="D222" s="3">
        <v>50</v>
      </c>
      <c r="E222" s="3">
        <v>50</v>
      </c>
      <c r="F222" s="3">
        <v>1.6</v>
      </c>
      <c r="G222" s="3">
        <v>1.4</v>
      </c>
      <c r="H222" s="3">
        <v>40.049999999999997</v>
      </c>
      <c r="I222" s="3">
        <v>179.2</v>
      </c>
      <c r="J222" s="3"/>
      <c r="K222" s="3" t="s">
        <v>24</v>
      </c>
      <c r="L222" s="10" t="s">
        <v>239</v>
      </c>
      <c r="M222" s="26"/>
    </row>
    <row r="223" spans="2:13" ht="15.75">
      <c r="B223" s="17"/>
      <c r="C223" s="4" t="s">
        <v>230</v>
      </c>
      <c r="D223" s="12">
        <v>200</v>
      </c>
      <c r="E223" s="12">
        <v>200</v>
      </c>
      <c r="F223" s="20">
        <v>0.38</v>
      </c>
      <c r="G223" s="12">
        <v>0.17</v>
      </c>
      <c r="H223" s="12">
        <v>20.350000000000001</v>
      </c>
      <c r="I223" s="12">
        <v>126</v>
      </c>
      <c r="J223" s="12">
        <v>156</v>
      </c>
      <c r="K223" s="12">
        <v>388</v>
      </c>
      <c r="L223" s="16" t="s">
        <v>44</v>
      </c>
      <c r="M223" s="5"/>
    </row>
    <row r="224" spans="2:13" ht="15.75">
      <c r="B224" s="17"/>
      <c r="C224" s="6" t="s">
        <v>45</v>
      </c>
      <c r="D224" s="21"/>
      <c r="E224" s="21"/>
      <c r="F224" s="21">
        <f>SUM(F222:F223)</f>
        <v>1.98</v>
      </c>
      <c r="G224" s="21">
        <f>SUM(G222:G223)</f>
        <v>1.5699999999999998</v>
      </c>
      <c r="H224" s="21">
        <f>SUM(H222:H223)</f>
        <v>60.4</v>
      </c>
      <c r="I224" s="21">
        <f>SUM(I222:I223)</f>
        <v>305.2</v>
      </c>
      <c r="J224" s="21">
        <f>SUM(J222:J223)</f>
        <v>156</v>
      </c>
      <c r="K224" s="28"/>
      <c r="L224" s="16"/>
      <c r="M224" s="22">
        <f>100/I232*I224</f>
        <v>2.5169016709522163</v>
      </c>
    </row>
    <row r="225" spans="2:13" ht="15.75">
      <c r="B225" s="17" t="s">
        <v>107</v>
      </c>
      <c r="C225" s="4" t="s">
        <v>143</v>
      </c>
      <c r="D225" s="3">
        <v>80</v>
      </c>
      <c r="E225" s="3">
        <v>100</v>
      </c>
      <c r="F225" s="3">
        <v>28.46</v>
      </c>
      <c r="G225" s="43">
        <v>3.83</v>
      </c>
      <c r="H225" s="3">
        <v>0.56000000000000005</v>
      </c>
      <c r="I225" s="3">
        <v>150</v>
      </c>
      <c r="J225" s="3">
        <v>0.56000000000000005</v>
      </c>
      <c r="K225" s="3">
        <v>532</v>
      </c>
      <c r="L225" s="16" t="s">
        <v>237</v>
      </c>
      <c r="M225" s="5"/>
    </row>
    <row r="226" spans="2:13" ht="15.75">
      <c r="B226" s="17"/>
      <c r="C226" s="4" t="s">
        <v>213</v>
      </c>
      <c r="D226" s="3">
        <v>220</v>
      </c>
      <c r="E226" s="3">
        <v>250</v>
      </c>
      <c r="F226" s="3">
        <v>4.63</v>
      </c>
      <c r="G226" s="3">
        <v>10.74</v>
      </c>
      <c r="H226" s="3">
        <v>28.39</v>
      </c>
      <c r="I226" s="3">
        <v>221.74</v>
      </c>
      <c r="J226" s="3">
        <v>19.63</v>
      </c>
      <c r="K226" s="3">
        <v>143</v>
      </c>
      <c r="L226" s="16" t="s">
        <v>238</v>
      </c>
      <c r="M226" s="5"/>
    </row>
    <row r="227" spans="2:13" ht="15.75">
      <c r="B227" s="17"/>
      <c r="C227" s="4" t="s">
        <v>86</v>
      </c>
      <c r="D227" s="12">
        <v>200</v>
      </c>
      <c r="E227" s="12">
        <v>200</v>
      </c>
      <c r="F227" s="12">
        <v>0</v>
      </c>
      <c r="G227" s="12">
        <v>0</v>
      </c>
      <c r="H227" s="12">
        <v>14.97</v>
      </c>
      <c r="I227" s="12">
        <v>57</v>
      </c>
      <c r="J227" s="12">
        <v>0</v>
      </c>
      <c r="K227" s="12">
        <v>375</v>
      </c>
      <c r="L227" s="16" t="s">
        <v>87</v>
      </c>
      <c r="M227" s="5"/>
    </row>
    <row r="228" spans="2:13" ht="15.75">
      <c r="B228" s="17" t="s">
        <v>127</v>
      </c>
      <c r="C228" s="2" t="s">
        <v>52</v>
      </c>
      <c r="D228" s="12">
        <v>50</v>
      </c>
      <c r="E228" s="12">
        <v>100</v>
      </c>
      <c r="F228" s="12">
        <v>8</v>
      </c>
      <c r="G228" s="12">
        <v>0.8</v>
      </c>
      <c r="H228" s="12">
        <v>49</v>
      </c>
      <c r="I228" s="12">
        <v>235</v>
      </c>
      <c r="J228" s="12"/>
      <c r="K228" s="20">
        <v>12.4</v>
      </c>
      <c r="L228" s="10" t="s">
        <v>25</v>
      </c>
      <c r="M228" s="5"/>
    </row>
    <row r="229" spans="2:13" ht="15.75">
      <c r="B229" s="17"/>
      <c r="C229" s="6" t="s">
        <v>53</v>
      </c>
      <c r="D229" s="7"/>
      <c r="E229" s="7"/>
      <c r="F229" s="7">
        <f>SUM(F198:F228)</f>
        <v>346.17</v>
      </c>
      <c r="G229" s="7">
        <f>SUM(G198:G228)</f>
        <v>369.31</v>
      </c>
      <c r="H229" s="7">
        <f>SUM(H198:H228)</f>
        <v>1378.3</v>
      </c>
      <c r="I229" s="7">
        <f>SUM(I198:I228)</f>
        <v>9916.0200000000023</v>
      </c>
      <c r="J229" s="7">
        <f>SUM(J198:J228)</f>
        <v>430.96999999999997</v>
      </c>
      <c r="K229" s="7"/>
      <c r="L229" s="16"/>
      <c r="M229" s="22">
        <f>100/I232*I229</f>
        <v>81.774729053720847</v>
      </c>
    </row>
    <row r="230" spans="2:13" ht="15.75">
      <c r="B230" s="37"/>
      <c r="C230" s="4" t="s">
        <v>55</v>
      </c>
      <c r="D230" s="3">
        <v>200</v>
      </c>
      <c r="E230" s="3">
        <v>200</v>
      </c>
      <c r="F230" s="3">
        <v>5.8</v>
      </c>
      <c r="G230" s="3">
        <v>6.4</v>
      </c>
      <c r="H230" s="3">
        <v>8</v>
      </c>
      <c r="I230" s="3">
        <v>118</v>
      </c>
      <c r="J230" s="3">
        <v>1.4</v>
      </c>
      <c r="K230" s="3">
        <v>389</v>
      </c>
      <c r="L230" s="10" t="s">
        <v>56</v>
      </c>
      <c r="M230" s="5"/>
    </row>
    <row r="231" spans="2:13" ht="15.75">
      <c r="B231" s="37"/>
      <c r="C231" s="6" t="s">
        <v>90</v>
      </c>
      <c r="D231" s="7"/>
      <c r="E231" s="7"/>
      <c r="F231" s="7">
        <f>SUM(F230)</f>
        <v>5.8</v>
      </c>
      <c r="G231" s="7">
        <f>SUM(G230)</f>
        <v>6.4</v>
      </c>
      <c r="H231" s="7">
        <f>SUM(H230)</f>
        <v>8</v>
      </c>
      <c r="I231" s="7">
        <f>SUM(I230)</f>
        <v>118</v>
      </c>
      <c r="J231" s="7">
        <f>SUM(J230)</f>
        <v>1.4</v>
      </c>
      <c r="K231" s="7"/>
      <c r="L231" s="16"/>
      <c r="M231" s="22">
        <f>100/I232*I231</f>
        <v>0.97311401432621736</v>
      </c>
    </row>
    <row r="232" spans="2:13" ht="47.25">
      <c r="B232" s="29" t="s">
        <v>170</v>
      </c>
      <c r="C232" s="30"/>
      <c r="D232" s="34"/>
      <c r="E232" s="34"/>
      <c r="F232" s="34">
        <f>F213+F221+F224+F229+F231</f>
        <v>410.96000000000004</v>
      </c>
      <c r="G232" s="34">
        <f>G213+G221+G224+G229+G231</f>
        <v>459.44999999999993</v>
      </c>
      <c r="H232" s="34">
        <f>H213+H221+H224+H229+H231</f>
        <v>1684.08</v>
      </c>
      <c r="I232" s="34">
        <f>I213+I221+I224+I229+I231</f>
        <v>12126.020000000002</v>
      </c>
      <c r="J232" s="34"/>
      <c r="K232" s="34"/>
      <c r="L232" s="10"/>
      <c r="M232" s="15"/>
    </row>
    <row r="233" spans="2:13" ht="31.5">
      <c r="B233" s="17"/>
      <c r="C233" s="2" t="s">
        <v>59</v>
      </c>
      <c r="D233" s="3"/>
      <c r="E233" s="3"/>
      <c r="F233" s="3">
        <v>1</v>
      </c>
      <c r="G233" s="3">
        <v>1</v>
      </c>
      <c r="H233" s="3">
        <v>4</v>
      </c>
      <c r="I233" s="3"/>
      <c r="J233" s="3"/>
      <c r="K233" s="3"/>
      <c r="L233" s="16"/>
      <c r="M233" s="5"/>
    </row>
    <row r="234" spans="2:13" ht="15.75">
      <c r="B234" s="38" t="s">
        <v>171</v>
      </c>
      <c r="C234" s="32"/>
      <c r="D234" s="40"/>
      <c r="E234" s="40"/>
      <c r="F234" s="40"/>
      <c r="G234" s="40"/>
      <c r="H234" s="40"/>
      <c r="I234" s="40"/>
      <c r="J234" s="40"/>
      <c r="K234" s="40"/>
      <c r="L234" s="10"/>
      <c r="M234" s="15"/>
    </row>
    <row r="235" spans="2:13" ht="15.75">
      <c r="B235" s="17" t="s">
        <v>149</v>
      </c>
      <c r="C235" s="2" t="s">
        <v>15</v>
      </c>
      <c r="D235" s="12">
        <v>10</v>
      </c>
      <c r="E235" s="12">
        <v>10</v>
      </c>
      <c r="F235" s="12">
        <v>0</v>
      </c>
      <c r="G235" s="12">
        <v>8.1999999999999993</v>
      </c>
      <c r="H235" s="12">
        <v>0.1</v>
      </c>
      <c r="I235" s="12">
        <v>75</v>
      </c>
      <c r="J235" s="12"/>
      <c r="K235" s="12">
        <v>14</v>
      </c>
      <c r="L235" s="16" t="s">
        <v>16</v>
      </c>
      <c r="M235" s="5"/>
    </row>
    <row r="236" spans="2:13" ht="15.75">
      <c r="B236" s="51"/>
      <c r="C236" s="2" t="s">
        <v>61</v>
      </c>
      <c r="D236" s="12">
        <v>70</v>
      </c>
      <c r="E236" s="12">
        <v>80</v>
      </c>
      <c r="F236" s="12">
        <v>10.199999999999999</v>
      </c>
      <c r="G236" s="12">
        <v>5.0999999999999996</v>
      </c>
      <c r="H236" s="12">
        <v>11.2</v>
      </c>
      <c r="I236" s="12">
        <v>204.8</v>
      </c>
      <c r="J236" s="12">
        <v>2.6</v>
      </c>
      <c r="K236" s="12"/>
      <c r="L236" s="10" t="s">
        <v>62</v>
      </c>
      <c r="M236" s="26"/>
    </row>
    <row r="237" spans="2:13" ht="15.75">
      <c r="B237" s="17"/>
      <c r="C237" s="4" t="s">
        <v>97</v>
      </c>
      <c r="D237" s="3">
        <v>220</v>
      </c>
      <c r="E237" s="3">
        <v>250</v>
      </c>
      <c r="F237" s="3">
        <v>14</v>
      </c>
      <c r="G237" s="3">
        <v>12.5</v>
      </c>
      <c r="H237" s="3">
        <v>67.099999999999994</v>
      </c>
      <c r="I237" s="3">
        <v>438.6</v>
      </c>
      <c r="J237" s="3">
        <v>0</v>
      </c>
      <c r="K237" s="3">
        <v>349</v>
      </c>
      <c r="L237" s="16" t="s">
        <v>98</v>
      </c>
      <c r="M237" s="5"/>
    </row>
    <row r="238" spans="2:13" ht="15.75">
      <c r="B238" s="17"/>
      <c r="C238" s="2" t="s">
        <v>210</v>
      </c>
      <c r="D238" s="12">
        <v>200</v>
      </c>
      <c r="E238" s="12">
        <v>200</v>
      </c>
      <c r="F238" s="12">
        <v>1.4</v>
      </c>
      <c r="G238" s="12">
        <v>16.399999999999999</v>
      </c>
      <c r="H238" s="12">
        <v>16.399999999999999</v>
      </c>
      <c r="I238" s="12">
        <v>86</v>
      </c>
      <c r="J238" s="12">
        <v>0</v>
      </c>
      <c r="K238" s="12">
        <v>945</v>
      </c>
      <c r="L238" s="10" t="s">
        <v>234</v>
      </c>
      <c r="M238" s="5"/>
    </row>
    <row r="239" spans="2:13" ht="15.75">
      <c r="B239" s="17"/>
      <c r="C239" s="2" t="s">
        <v>132</v>
      </c>
      <c r="D239" s="12">
        <v>60</v>
      </c>
      <c r="E239" s="12">
        <v>100</v>
      </c>
      <c r="F239" s="20">
        <v>8</v>
      </c>
      <c r="G239" s="12">
        <v>0.8</v>
      </c>
      <c r="H239" s="12">
        <v>49.2</v>
      </c>
      <c r="I239" s="12">
        <v>235</v>
      </c>
      <c r="J239" s="12"/>
      <c r="K239" s="12" t="s">
        <v>24</v>
      </c>
      <c r="L239" s="16" t="s">
        <v>25</v>
      </c>
      <c r="M239" s="5"/>
    </row>
    <row r="240" spans="2:13" ht="15.75">
      <c r="B240" s="17"/>
      <c r="C240" s="6" t="s">
        <v>26</v>
      </c>
      <c r="D240" s="7"/>
      <c r="E240" s="7"/>
      <c r="F240" s="7">
        <f>SUM(F236:F239)</f>
        <v>33.599999999999994</v>
      </c>
      <c r="G240" s="7">
        <f>SUM(G236:G239)</f>
        <v>34.799999999999997</v>
      </c>
      <c r="H240" s="7">
        <f>SUM(H236:H239)</f>
        <v>143.89999999999998</v>
      </c>
      <c r="I240" s="7">
        <f>SUM(I236:I239)</f>
        <v>964.40000000000009</v>
      </c>
      <c r="J240" s="7">
        <f>SUM(J236:J239)</f>
        <v>2.6</v>
      </c>
      <c r="K240" s="7"/>
      <c r="L240" s="10"/>
      <c r="M240" s="22">
        <f>100/I259*I240</f>
        <v>29.912965800460292</v>
      </c>
    </row>
    <row r="241" spans="2:13" ht="31.5">
      <c r="B241" s="11" t="s">
        <v>205</v>
      </c>
      <c r="C241" s="6" t="s">
        <v>81</v>
      </c>
      <c r="D241" s="21">
        <v>200</v>
      </c>
      <c r="E241" s="21">
        <v>250</v>
      </c>
      <c r="F241" s="21">
        <v>0.8</v>
      </c>
      <c r="G241" s="21">
        <v>0.8</v>
      </c>
      <c r="H241" s="21">
        <v>19.600000000000001</v>
      </c>
      <c r="I241" s="21">
        <v>94</v>
      </c>
      <c r="J241" s="21"/>
      <c r="K241" s="23" t="s">
        <v>141</v>
      </c>
      <c r="L241" s="10" t="s">
        <v>142</v>
      </c>
      <c r="M241" s="15"/>
    </row>
    <row r="242" spans="2:13" ht="47.25">
      <c r="B242" s="17" t="s">
        <v>118</v>
      </c>
      <c r="C242" s="2" t="s">
        <v>172</v>
      </c>
      <c r="D242" s="52">
        <v>70</v>
      </c>
      <c r="E242" s="52">
        <v>80</v>
      </c>
      <c r="F242" s="52">
        <v>20.010000000000002</v>
      </c>
      <c r="G242" s="53">
        <v>8.1300000000000008</v>
      </c>
      <c r="H242" s="52">
        <v>6.46</v>
      </c>
      <c r="I242" s="52">
        <v>107</v>
      </c>
      <c r="J242" s="52">
        <v>6.9</v>
      </c>
      <c r="K242" s="52">
        <v>60</v>
      </c>
      <c r="L242" s="16" t="s">
        <v>173</v>
      </c>
      <c r="M242" s="54"/>
    </row>
    <row r="243" spans="2:13" ht="15.75">
      <c r="B243" s="17"/>
      <c r="C243" s="2" t="s">
        <v>69</v>
      </c>
      <c r="D243" s="12">
        <v>250</v>
      </c>
      <c r="E243" s="12">
        <v>350</v>
      </c>
      <c r="F243" s="12">
        <v>6.6</v>
      </c>
      <c r="G243" s="12">
        <v>11</v>
      </c>
      <c r="H243" s="12">
        <v>28.8</v>
      </c>
      <c r="I243" s="12">
        <v>261.70999999999998</v>
      </c>
      <c r="J243" s="12">
        <v>11.2</v>
      </c>
      <c r="K243" s="12">
        <v>96</v>
      </c>
      <c r="L243" s="10" t="s">
        <v>70</v>
      </c>
      <c r="M243" s="5"/>
    </row>
    <row r="244" spans="2:13" ht="31.5">
      <c r="B244" s="17"/>
      <c r="C244" s="4" t="s">
        <v>71</v>
      </c>
      <c r="D244" s="12">
        <v>110</v>
      </c>
      <c r="E244" s="12">
        <v>130</v>
      </c>
      <c r="F244" s="12">
        <v>22.4</v>
      </c>
      <c r="G244" s="12">
        <v>18.23</v>
      </c>
      <c r="H244" s="12">
        <v>7.03</v>
      </c>
      <c r="I244" s="12">
        <v>281.25</v>
      </c>
      <c r="J244" s="12">
        <v>0.68</v>
      </c>
      <c r="K244" s="12">
        <v>290</v>
      </c>
      <c r="L244" s="16" t="s">
        <v>72</v>
      </c>
      <c r="M244" s="5"/>
    </row>
    <row r="245" spans="2:13" ht="15.75">
      <c r="B245" s="11"/>
      <c r="C245" s="4" t="s">
        <v>73</v>
      </c>
      <c r="D245" s="12">
        <v>150</v>
      </c>
      <c r="E245" s="12">
        <v>200</v>
      </c>
      <c r="F245" s="12">
        <v>4.8</v>
      </c>
      <c r="G245" s="12">
        <v>5.76</v>
      </c>
      <c r="H245" s="12">
        <v>50.04</v>
      </c>
      <c r="I245" s="12">
        <v>284</v>
      </c>
      <c r="J245" s="12">
        <v>0</v>
      </c>
      <c r="K245" s="12">
        <v>302</v>
      </c>
      <c r="L245" s="10" t="s">
        <v>74</v>
      </c>
      <c r="M245" s="5"/>
    </row>
    <row r="246" spans="2:13" ht="15.75">
      <c r="B246" s="17"/>
      <c r="C246" s="4" t="s">
        <v>162</v>
      </c>
      <c r="D246" s="12">
        <v>200</v>
      </c>
      <c r="E246" s="12">
        <v>200</v>
      </c>
      <c r="F246" s="12">
        <v>0.51</v>
      </c>
      <c r="G246" s="12">
        <v>0</v>
      </c>
      <c r="H246" s="12">
        <v>25.23</v>
      </c>
      <c r="I246" s="12">
        <v>103</v>
      </c>
      <c r="J246" s="12" t="s">
        <v>76</v>
      </c>
      <c r="K246" s="12">
        <v>349</v>
      </c>
      <c r="L246" s="16" t="s">
        <v>176</v>
      </c>
      <c r="M246" s="5"/>
    </row>
    <row r="247" spans="2:13" ht="15.75">
      <c r="B247" s="17"/>
      <c r="C247" s="2" t="s">
        <v>38</v>
      </c>
      <c r="D247" s="12">
        <v>80</v>
      </c>
      <c r="E247" s="12">
        <v>120</v>
      </c>
      <c r="F247" s="12">
        <v>8</v>
      </c>
      <c r="G247" s="12">
        <v>1</v>
      </c>
      <c r="H247" s="12">
        <v>40</v>
      </c>
      <c r="I247" s="12">
        <v>188</v>
      </c>
      <c r="J247" s="25"/>
      <c r="K247" s="12" t="s">
        <v>39</v>
      </c>
      <c r="L247" s="10" t="s">
        <v>40</v>
      </c>
      <c r="M247" s="5"/>
    </row>
    <row r="248" spans="2:13" ht="15.75">
      <c r="B248" s="17"/>
      <c r="C248" s="6" t="s">
        <v>41</v>
      </c>
      <c r="D248" s="7"/>
      <c r="E248" s="7"/>
      <c r="F248" s="7">
        <f>SUM(F242:F247)</f>
        <v>62.319999999999993</v>
      </c>
      <c r="G248" s="42">
        <f>SUM(G242:G247)</f>
        <v>44.12</v>
      </c>
      <c r="H248" s="7">
        <f>SUM(H242:H247)</f>
        <v>157.56</v>
      </c>
      <c r="I248" s="7">
        <f>SUM(I242:I247)</f>
        <v>1224.96</v>
      </c>
      <c r="J248" s="7">
        <f>SUM(J242:J247)</f>
        <v>18.78</v>
      </c>
      <c r="K248" s="7"/>
      <c r="L248" s="16"/>
      <c r="M248" s="22">
        <f>100/I259*I248</f>
        <v>37.994801521082373</v>
      </c>
    </row>
    <row r="249" spans="2:13" ht="15.75">
      <c r="B249" s="17" t="s">
        <v>127</v>
      </c>
      <c r="C249" s="4" t="s">
        <v>224</v>
      </c>
      <c r="D249" s="3">
        <v>50</v>
      </c>
      <c r="E249" s="3">
        <v>90</v>
      </c>
      <c r="F249" s="3">
        <v>5.9</v>
      </c>
      <c r="G249" s="3">
        <v>5.9</v>
      </c>
      <c r="H249" s="3">
        <v>29.8</v>
      </c>
      <c r="I249" s="3">
        <v>207.5</v>
      </c>
      <c r="J249" s="3">
        <v>7</v>
      </c>
      <c r="K249" s="3">
        <v>406</v>
      </c>
      <c r="L249" s="10" t="s">
        <v>141</v>
      </c>
      <c r="M249" s="5"/>
    </row>
    <row r="250" spans="2:13" ht="15.75">
      <c r="B250" s="17"/>
      <c r="C250" s="4" t="s">
        <v>208</v>
      </c>
      <c r="D250" s="3">
        <v>200</v>
      </c>
      <c r="E250" s="3">
        <v>200</v>
      </c>
      <c r="F250" s="3" t="s">
        <v>209</v>
      </c>
      <c r="G250" s="3">
        <v>0</v>
      </c>
      <c r="H250" s="3">
        <v>28.26</v>
      </c>
      <c r="I250" s="3">
        <v>113</v>
      </c>
      <c r="J250" s="3">
        <v>0.69</v>
      </c>
      <c r="K250" s="3">
        <v>348</v>
      </c>
      <c r="L250" s="16"/>
      <c r="M250" s="5"/>
    </row>
    <row r="251" spans="2:13" ht="15.75">
      <c r="B251" s="17"/>
      <c r="C251" s="6" t="s">
        <v>45</v>
      </c>
      <c r="D251" s="7"/>
      <c r="E251" s="7"/>
      <c r="F251" s="7">
        <f>SUM(F249:F250)</f>
        <v>5.9</v>
      </c>
      <c r="G251" s="7">
        <f>SUM(G249:G250)</f>
        <v>5.9</v>
      </c>
      <c r="H251" s="7">
        <f>SUM(H249:H250)</f>
        <v>58.06</v>
      </c>
      <c r="I251" s="7">
        <f>SUM(I249:I250)</f>
        <v>320.5</v>
      </c>
      <c r="J251" s="7">
        <f>SUM(J249:J250)</f>
        <v>7.6899999999999995</v>
      </c>
      <c r="K251" s="7"/>
      <c r="L251" s="16"/>
      <c r="M251" s="22">
        <f>100/I259*I251</f>
        <v>9.9410053287510607</v>
      </c>
    </row>
    <row r="252" spans="2:13" ht="31.5">
      <c r="B252" s="17" t="s">
        <v>107</v>
      </c>
      <c r="C252" s="2" t="s">
        <v>177</v>
      </c>
      <c r="D252" s="3">
        <v>110</v>
      </c>
      <c r="E252" s="3">
        <v>120</v>
      </c>
      <c r="F252" s="3">
        <v>15.96</v>
      </c>
      <c r="G252" s="3">
        <v>5.64</v>
      </c>
      <c r="H252" s="3">
        <v>11.51</v>
      </c>
      <c r="I252" s="3">
        <v>160</v>
      </c>
      <c r="J252" s="3">
        <v>0.51</v>
      </c>
      <c r="K252" s="3">
        <v>255</v>
      </c>
      <c r="L252" s="10" t="s">
        <v>245</v>
      </c>
      <c r="M252" s="5"/>
    </row>
    <row r="253" spans="2:13" ht="31.5">
      <c r="B253" s="17"/>
      <c r="C253" s="2" t="s">
        <v>144</v>
      </c>
      <c r="D253" s="12"/>
      <c r="E253" s="12">
        <v>100</v>
      </c>
      <c r="F253" s="12">
        <v>3.2</v>
      </c>
      <c r="G253" s="12">
        <v>5.2</v>
      </c>
      <c r="H253" s="12">
        <v>22.8</v>
      </c>
      <c r="I253" s="12">
        <v>151.36000000000001</v>
      </c>
      <c r="J253" s="12">
        <v>21.75</v>
      </c>
      <c r="K253" s="12">
        <v>145</v>
      </c>
      <c r="L253" s="16" t="s">
        <v>231</v>
      </c>
      <c r="M253" s="5"/>
    </row>
    <row r="254" spans="2:13" ht="15.75">
      <c r="B254" s="17"/>
      <c r="C254" s="4" t="s">
        <v>206</v>
      </c>
      <c r="D254" s="3">
        <v>200</v>
      </c>
      <c r="E254" s="3">
        <v>200</v>
      </c>
      <c r="F254" s="3">
        <v>0</v>
      </c>
      <c r="G254" s="3">
        <v>0</v>
      </c>
      <c r="H254" s="3">
        <v>13</v>
      </c>
      <c r="I254" s="3">
        <v>49.8</v>
      </c>
      <c r="J254" s="3">
        <v>0.69</v>
      </c>
      <c r="K254" s="3">
        <v>135</v>
      </c>
      <c r="L254" s="16" t="s">
        <v>243</v>
      </c>
      <c r="M254" s="5"/>
    </row>
    <row r="255" spans="2:13" ht="15.75">
      <c r="B255" s="17"/>
      <c r="C255" s="2" t="s">
        <v>52</v>
      </c>
      <c r="D255" s="12">
        <v>50</v>
      </c>
      <c r="E255" s="12">
        <v>100</v>
      </c>
      <c r="F255" s="12">
        <v>8</v>
      </c>
      <c r="G255" s="12">
        <v>0.8</v>
      </c>
      <c r="H255" s="12">
        <v>49</v>
      </c>
      <c r="I255" s="12">
        <v>235</v>
      </c>
      <c r="J255" s="12"/>
      <c r="K255" s="20">
        <v>12.4</v>
      </c>
      <c r="L255" s="16" t="s">
        <v>25</v>
      </c>
      <c r="M255" s="5"/>
    </row>
    <row r="256" spans="2:13" ht="15.75">
      <c r="B256" s="17"/>
      <c r="C256" s="6" t="s">
        <v>53</v>
      </c>
      <c r="D256" s="7"/>
      <c r="E256" s="7"/>
      <c r="F256" s="7">
        <f>SUM(F252:F255)</f>
        <v>27.16</v>
      </c>
      <c r="G256" s="7">
        <f>SUM(G252:G255)</f>
        <v>11.64</v>
      </c>
      <c r="H256" s="7">
        <f>SUM(H252:H255)</f>
        <v>96.31</v>
      </c>
      <c r="I256" s="7">
        <f>SUM(I252:I255)</f>
        <v>596.16000000000008</v>
      </c>
      <c r="J256" s="7">
        <f>SUM(J252:J255)</f>
        <v>22.950000000000003</v>
      </c>
      <c r="K256" s="7"/>
      <c r="L256" s="10"/>
      <c r="M256" s="22">
        <f>100/I259*I256</f>
        <v>18.491200426796357</v>
      </c>
    </row>
    <row r="257" spans="2:13" ht="16.5" customHeight="1">
      <c r="B257" s="17"/>
      <c r="C257" s="4" t="s">
        <v>55</v>
      </c>
      <c r="D257" s="3">
        <v>200</v>
      </c>
      <c r="E257" s="3">
        <v>200</v>
      </c>
      <c r="F257" s="3">
        <v>5.8</v>
      </c>
      <c r="G257" s="3">
        <v>6.4</v>
      </c>
      <c r="H257" s="3">
        <v>8</v>
      </c>
      <c r="I257" s="3">
        <v>118</v>
      </c>
      <c r="J257" s="3">
        <v>1.4</v>
      </c>
      <c r="K257" s="3">
        <v>389</v>
      </c>
      <c r="L257" s="16" t="s">
        <v>56</v>
      </c>
      <c r="M257" s="5"/>
    </row>
    <row r="258" spans="2:13" ht="15.75">
      <c r="B258" s="17" t="s">
        <v>54</v>
      </c>
      <c r="C258" s="6" t="s">
        <v>146</v>
      </c>
      <c r="D258" s="7"/>
      <c r="E258" s="7"/>
      <c r="F258" s="7">
        <f>SUM(F257)</f>
        <v>5.8</v>
      </c>
      <c r="G258" s="7">
        <f>SUM(G257)</f>
        <v>6.4</v>
      </c>
      <c r="H258" s="7">
        <f>SUM(H257)</f>
        <v>8</v>
      </c>
      <c r="I258" s="7">
        <f>SUM(I257)</f>
        <v>118</v>
      </c>
      <c r="J258" s="7">
        <f>SUM(J257)</f>
        <v>1.4</v>
      </c>
      <c r="K258" s="7"/>
      <c r="L258" s="10"/>
      <c r="M258" s="22">
        <f>100/I259*I258</f>
        <v>3.6600269229099069</v>
      </c>
    </row>
    <row r="259" spans="2:13" ht="47.25">
      <c r="B259" s="29" t="s">
        <v>178</v>
      </c>
      <c r="C259" s="30"/>
      <c r="D259" s="34"/>
      <c r="E259" s="34"/>
      <c r="F259" s="34">
        <f>F240+F248+F251+F256+F258</f>
        <v>134.78</v>
      </c>
      <c r="G259" s="34">
        <f>G240+G248+G251+G256+G258</f>
        <v>102.86</v>
      </c>
      <c r="H259" s="34">
        <f>H240+H248+H251+H256+H258</f>
        <v>463.83</v>
      </c>
      <c r="I259" s="34">
        <f>I240+I248+I251+I256+I258</f>
        <v>3224.0200000000004</v>
      </c>
      <c r="J259" s="34">
        <f>J240+J248+J251+J256+J258</f>
        <v>53.42</v>
      </c>
      <c r="K259" s="34"/>
      <c r="L259" s="16"/>
      <c r="M259" s="15"/>
    </row>
    <row r="260" spans="2:13" ht="31.5">
      <c r="B260" s="17"/>
      <c r="C260" s="2" t="s">
        <v>59</v>
      </c>
      <c r="D260" s="3"/>
      <c r="E260" s="3"/>
      <c r="F260" s="3">
        <v>1</v>
      </c>
      <c r="G260" s="3">
        <v>1</v>
      </c>
      <c r="H260" s="3">
        <v>4</v>
      </c>
      <c r="I260" s="3"/>
      <c r="J260" s="3"/>
      <c r="K260" s="3"/>
      <c r="L260" s="10"/>
      <c r="M260" s="5"/>
    </row>
    <row r="261" spans="2:13" ht="15.75">
      <c r="B261" s="38" t="s">
        <v>179</v>
      </c>
      <c r="C261" s="32"/>
      <c r="D261" s="40"/>
      <c r="E261" s="40"/>
      <c r="F261" s="40"/>
      <c r="G261" s="40"/>
      <c r="H261" s="40"/>
      <c r="I261" s="40"/>
      <c r="J261" s="40"/>
      <c r="K261" s="40"/>
      <c r="L261" s="16"/>
      <c r="M261" s="41"/>
    </row>
    <row r="262" spans="2:13" ht="15.75">
      <c r="B262" s="17" t="s">
        <v>149</v>
      </c>
      <c r="C262" s="2" t="s">
        <v>15</v>
      </c>
      <c r="D262" s="12">
        <v>10</v>
      </c>
      <c r="E262" s="12">
        <v>10</v>
      </c>
      <c r="F262" s="12">
        <v>0</v>
      </c>
      <c r="G262" s="12">
        <v>8.1999999999999993</v>
      </c>
      <c r="H262" s="12">
        <v>0.1</v>
      </c>
      <c r="I262" s="3">
        <v>75</v>
      </c>
      <c r="J262" s="12">
        <v>0</v>
      </c>
      <c r="K262" s="12">
        <v>14</v>
      </c>
      <c r="L262" s="10" t="s">
        <v>16</v>
      </c>
      <c r="M262" s="5"/>
    </row>
    <row r="263" spans="2:13" ht="31.5">
      <c r="B263" s="17"/>
      <c r="C263" s="4" t="s">
        <v>131</v>
      </c>
      <c r="D263" s="3">
        <v>30</v>
      </c>
      <c r="E263" s="3">
        <v>30</v>
      </c>
      <c r="F263" s="3">
        <v>13.81</v>
      </c>
      <c r="G263" s="3">
        <v>10.95</v>
      </c>
      <c r="H263" s="3">
        <v>31.39</v>
      </c>
      <c r="I263" s="3">
        <v>274.77999999999997</v>
      </c>
      <c r="J263" s="3">
        <v>0.92</v>
      </c>
      <c r="K263" s="3">
        <v>8</v>
      </c>
      <c r="L263" s="10" t="s">
        <v>221</v>
      </c>
      <c r="M263" s="5"/>
    </row>
    <row r="264" spans="2:13" ht="31.5">
      <c r="B264" s="17"/>
      <c r="C264" s="2" t="s">
        <v>19</v>
      </c>
      <c r="D264" s="18">
        <v>220</v>
      </c>
      <c r="E264" s="3">
        <v>250</v>
      </c>
      <c r="F264" s="19">
        <v>6.5</v>
      </c>
      <c r="G264" s="3">
        <v>10.199999999999999</v>
      </c>
      <c r="H264" s="3">
        <v>38.6</v>
      </c>
      <c r="I264" s="3">
        <v>271.39999999999998</v>
      </c>
      <c r="J264" s="3"/>
      <c r="K264" s="3">
        <v>173</v>
      </c>
      <c r="L264" s="16" t="s">
        <v>20</v>
      </c>
      <c r="M264" s="5"/>
    </row>
    <row r="265" spans="2:13" ht="15.75">
      <c r="B265" s="17"/>
      <c r="C265" s="2" t="s">
        <v>21</v>
      </c>
      <c r="D265" s="12">
        <v>200</v>
      </c>
      <c r="E265" s="12">
        <v>200</v>
      </c>
      <c r="F265" s="12">
        <v>3.52</v>
      </c>
      <c r="G265" s="12">
        <v>3.72</v>
      </c>
      <c r="H265" s="12">
        <v>25.49</v>
      </c>
      <c r="I265" s="12">
        <v>145.19999999999999</v>
      </c>
      <c r="J265" s="12">
        <v>1.3</v>
      </c>
      <c r="K265" s="12">
        <v>959</v>
      </c>
      <c r="L265" s="16" t="s">
        <v>22</v>
      </c>
      <c r="M265" s="5"/>
    </row>
    <row r="266" spans="2:13" ht="15.75">
      <c r="B266" s="17"/>
      <c r="C266" s="2" t="s">
        <v>23</v>
      </c>
      <c r="D266" s="12">
        <v>60</v>
      </c>
      <c r="E266" s="12">
        <v>100</v>
      </c>
      <c r="F266" s="20">
        <v>8</v>
      </c>
      <c r="G266" s="12">
        <v>0.8</v>
      </c>
      <c r="H266" s="12">
        <v>49.2</v>
      </c>
      <c r="I266" s="12">
        <v>235</v>
      </c>
      <c r="J266" s="12"/>
      <c r="K266" s="12" t="s">
        <v>24</v>
      </c>
      <c r="L266" s="10" t="s">
        <v>25</v>
      </c>
      <c r="M266" s="15"/>
    </row>
    <row r="267" spans="2:13" ht="15.75">
      <c r="B267" s="17"/>
      <c r="C267" s="48" t="s">
        <v>26</v>
      </c>
      <c r="D267" s="7"/>
      <c r="E267" s="7"/>
      <c r="F267" s="7">
        <f>SUM(F262:F266)</f>
        <v>31.830000000000002</v>
      </c>
      <c r="G267" s="7">
        <f>SUM(G262:G266)</f>
        <v>33.869999999999997</v>
      </c>
      <c r="H267" s="7">
        <f>SUM(H262:H266)</f>
        <v>144.78</v>
      </c>
      <c r="I267" s="7">
        <f>SUM(I262:I266)</f>
        <v>1001.3799999999999</v>
      </c>
      <c r="J267" s="7">
        <f>SUM(J262:J266)</f>
        <v>2.2200000000000002</v>
      </c>
      <c r="K267" s="7"/>
      <c r="L267" s="16"/>
      <c r="M267" s="22">
        <f>100/I287*I267</f>
        <v>30.630641653488148</v>
      </c>
    </row>
    <row r="268" spans="2:13" ht="31.5">
      <c r="B268" s="11" t="s">
        <v>205</v>
      </c>
      <c r="C268" s="6" t="s">
        <v>81</v>
      </c>
      <c r="D268" s="21">
        <v>200</v>
      </c>
      <c r="E268" s="21">
        <v>250</v>
      </c>
      <c r="F268" s="21">
        <v>0.8</v>
      </c>
      <c r="G268" s="21">
        <v>0.8</v>
      </c>
      <c r="H268" s="21">
        <v>19.600000000000001</v>
      </c>
      <c r="I268" s="21">
        <v>94</v>
      </c>
      <c r="J268" s="21"/>
      <c r="K268" s="23" t="s">
        <v>141</v>
      </c>
      <c r="L268" s="10" t="s">
        <v>142</v>
      </c>
      <c r="M268" s="15"/>
    </row>
    <row r="269" spans="2:13" ht="31.5">
      <c r="B269" s="17" t="s">
        <v>118</v>
      </c>
      <c r="C269" s="4" t="s">
        <v>180</v>
      </c>
      <c r="D269" s="3">
        <v>70</v>
      </c>
      <c r="E269" s="3">
        <v>80</v>
      </c>
      <c r="F269" s="3">
        <v>1.56</v>
      </c>
      <c r="G269" s="3">
        <v>9.6999999999999993</v>
      </c>
      <c r="H269" s="3">
        <v>10.050000000000001</v>
      </c>
      <c r="I269" s="3">
        <v>133.19999999999999</v>
      </c>
      <c r="J269" s="3">
        <v>11.16</v>
      </c>
      <c r="K269" s="3">
        <v>52</v>
      </c>
      <c r="L269" s="10" t="s">
        <v>181</v>
      </c>
      <c r="M269" s="5"/>
    </row>
    <row r="270" spans="2:13" ht="31.5">
      <c r="B270" s="17"/>
      <c r="C270" s="2" t="s">
        <v>182</v>
      </c>
      <c r="D270" s="3">
        <v>250</v>
      </c>
      <c r="E270" s="3">
        <v>350</v>
      </c>
      <c r="F270" s="3">
        <v>18.600000000000001</v>
      </c>
      <c r="G270" s="3">
        <v>12.01</v>
      </c>
      <c r="H270" s="3">
        <v>28.59</v>
      </c>
      <c r="I270" s="3">
        <v>221.26</v>
      </c>
      <c r="J270" s="3">
        <v>11.98</v>
      </c>
      <c r="K270" s="3">
        <v>71</v>
      </c>
      <c r="L270" s="16" t="s">
        <v>183</v>
      </c>
      <c r="M270" s="5"/>
    </row>
    <row r="271" spans="2:13" ht="31.5">
      <c r="B271" s="17"/>
      <c r="C271" s="4" t="s">
        <v>174</v>
      </c>
      <c r="D271" s="3"/>
      <c r="E271" s="3">
        <v>80</v>
      </c>
      <c r="F271" s="3" t="s">
        <v>216</v>
      </c>
      <c r="G271" s="3">
        <v>14.59</v>
      </c>
      <c r="H271" s="19">
        <v>2.19</v>
      </c>
      <c r="I271" s="3">
        <v>202.67</v>
      </c>
      <c r="J271" s="3">
        <v>0.39</v>
      </c>
      <c r="K271" s="3">
        <v>250</v>
      </c>
      <c r="L271" s="10" t="s">
        <v>175</v>
      </c>
      <c r="M271" s="5"/>
    </row>
    <row r="272" spans="2:13" ht="15.75">
      <c r="B272" s="17"/>
      <c r="C272" s="4" t="s">
        <v>124</v>
      </c>
      <c r="D272" s="3">
        <v>30</v>
      </c>
      <c r="E272" s="3">
        <v>30</v>
      </c>
      <c r="F272" s="3">
        <v>0.56999999999999995</v>
      </c>
      <c r="G272" s="3">
        <v>1.56</v>
      </c>
      <c r="H272" s="3">
        <v>1.71</v>
      </c>
      <c r="I272" s="3">
        <v>23.4</v>
      </c>
      <c r="J272" s="3"/>
      <c r="K272" s="3">
        <v>330</v>
      </c>
      <c r="L272" s="16" t="s">
        <v>125</v>
      </c>
      <c r="M272" s="5"/>
    </row>
    <row r="273" spans="2:13" ht="15.75">
      <c r="B273" s="17"/>
      <c r="C273" s="4" t="s">
        <v>105</v>
      </c>
      <c r="D273" s="3">
        <v>150</v>
      </c>
      <c r="E273" s="3">
        <v>200</v>
      </c>
      <c r="F273" s="3">
        <v>5.94</v>
      </c>
      <c r="G273" s="3">
        <v>5.8</v>
      </c>
      <c r="H273" s="3">
        <v>42.2</v>
      </c>
      <c r="I273" s="3">
        <v>244.8</v>
      </c>
      <c r="J273" s="3"/>
      <c r="K273" s="3">
        <v>302</v>
      </c>
      <c r="L273" s="10" t="s">
        <v>74</v>
      </c>
      <c r="M273" s="5"/>
    </row>
    <row r="274" spans="2:13" ht="15.75">
      <c r="B274" s="17"/>
      <c r="C274" s="2" t="s">
        <v>140</v>
      </c>
      <c r="D274" s="12">
        <v>200</v>
      </c>
      <c r="E274" s="12">
        <v>200</v>
      </c>
      <c r="F274" s="12">
        <v>1.2</v>
      </c>
      <c r="G274" s="12">
        <v>0</v>
      </c>
      <c r="H274" s="12">
        <v>27.6</v>
      </c>
      <c r="I274" s="12">
        <v>111</v>
      </c>
      <c r="J274" s="12">
        <v>0.92</v>
      </c>
      <c r="K274" s="12">
        <v>350</v>
      </c>
      <c r="L274" s="16" t="s">
        <v>37</v>
      </c>
      <c r="M274" s="5"/>
    </row>
    <row r="275" spans="2:13" ht="15.75">
      <c r="B275" s="17"/>
      <c r="C275" s="2" t="s">
        <v>38</v>
      </c>
      <c r="D275" s="12">
        <v>80</v>
      </c>
      <c r="E275" s="12">
        <v>120</v>
      </c>
      <c r="F275" s="12">
        <v>8</v>
      </c>
      <c r="G275" s="12">
        <v>1</v>
      </c>
      <c r="H275" s="12">
        <v>40</v>
      </c>
      <c r="I275" s="12">
        <v>188</v>
      </c>
      <c r="J275" s="25"/>
      <c r="K275" s="12" t="s">
        <v>39</v>
      </c>
      <c r="L275" s="10"/>
      <c r="M275" s="15"/>
    </row>
    <row r="276" spans="2:13" ht="15.75">
      <c r="B276" s="17"/>
      <c r="C276" s="6" t="s">
        <v>41</v>
      </c>
      <c r="D276" s="7"/>
      <c r="E276" s="7"/>
      <c r="F276" s="7">
        <f>SUM(F269:F275)</f>
        <v>35.870000000000005</v>
      </c>
      <c r="G276" s="7">
        <f>SUM(G269:G275)</f>
        <v>44.66</v>
      </c>
      <c r="H276" s="7">
        <f>SUM(H269:H275)</f>
        <v>152.34</v>
      </c>
      <c r="I276" s="7">
        <f>SUM(I269:I275)</f>
        <v>1124.33</v>
      </c>
      <c r="J276" s="7">
        <f>SUM(J269:J275)</f>
        <v>24.450000000000003</v>
      </c>
      <c r="K276" s="7"/>
      <c r="L276" s="16"/>
      <c r="M276" s="22">
        <f>100/I287*I276</f>
        <v>34.391489075342356</v>
      </c>
    </row>
    <row r="277" spans="2:13" ht="15.75">
      <c r="B277" s="17" t="s">
        <v>127</v>
      </c>
      <c r="C277" s="4" t="s">
        <v>228</v>
      </c>
      <c r="D277" s="3">
        <v>90</v>
      </c>
      <c r="E277" s="3">
        <v>90</v>
      </c>
      <c r="F277" s="3">
        <v>10</v>
      </c>
      <c r="G277" s="3">
        <v>15</v>
      </c>
      <c r="H277" s="3">
        <v>95</v>
      </c>
      <c r="I277" s="3">
        <v>271</v>
      </c>
      <c r="J277" s="3">
        <v>0.6</v>
      </c>
      <c r="K277" s="3">
        <v>112</v>
      </c>
      <c r="L277" s="10" t="s">
        <v>106</v>
      </c>
      <c r="M277" s="5"/>
    </row>
    <row r="278" spans="2:13" ht="15.75">
      <c r="B278" s="17"/>
      <c r="C278" s="27" t="s">
        <v>79</v>
      </c>
      <c r="D278" s="3">
        <v>200</v>
      </c>
      <c r="E278" s="3">
        <v>200</v>
      </c>
      <c r="F278" s="3">
        <v>1</v>
      </c>
      <c r="G278" s="3">
        <v>0.2</v>
      </c>
      <c r="H278" s="3">
        <v>20.2</v>
      </c>
      <c r="I278" s="3">
        <v>92</v>
      </c>
      <c r="J278" s="3"/>
      <c r="K278" s="3" t="s">
        <v>24</v>
      </c>
      <c r="L278" s="16" t="s">
        <v>80</v>
      </c>
      <c r="M278" s="5"/>
    </row>
    <row r="279" spans="2:13" ht="15.75">
      <c r="B279" s="17"/>
      <c r="C279" s="6" t="s">
        <v>45</v>
      </c>
      <c r="D279" s="7"/>
      <c r="E279" s="7"/>
      <c r="F279" s="7">
        <f>SUM(F277:F278)</f>
        <v>11</v>
      </c>
      <c r="G279" s="7">
        <f>SUM(G277:G278)</f>
        <v>15.2</v>
      </c>
      <c r="H279" s="7">
        <f>SUM(H277:H278)</f>
        <v>115.2</v>
      </c>
      <c r="I279" s="7">
        <f>SUM(I277:I278)</f>
        <v>363</v>
      </c>
      <c r="J279" s="7">
        <f>SUM(J277:J278)</f>
        <v>0.6</v>
      </c>
      <c r="K279" s="7"/>
      <c r="L279" s="10"/>
      <c r="M279" s="22">
        <f>100/I287*I279</f>
        <v>11.10359995228205</v>
      </c>
    </row>
    <row r="280" spans="2:13" ht="15.75">
      <c r="B280" s="17" t="s">
        <v>107</v>
      </c>
      <c r="C280" s="4" t="s">
        <v>186</v>
      </c>
      <c r="D280" s="3">
        <v>110</v>
      </c>
      <c r="E280" s="3">
        <v>100</v>
      </c>
      <c r="F280" s="3">
        <v>22.06</v>
      </c>
      <c r="G280" s="3">
        <v>18.23</v>
      </c>
      <c r="H280" s="3">
        <v>5.88</v>
      </c>
      <c r="I280" s="3">
        <v>276.5</v>
      </c>
      <c r="J280" s="3">
        <v>0.03</v>
      </c>
      <c r="K280" s="3">
        <v>293</v>
      </c>
      <c r="L280" s="16" t="s">
        <v>187</v>
      </c>
      <c r="M280" s="5"/>
    </row>
    <row r="281" spans="2:13" ht="15.75">
      <c r="B281" s="17"/>
      <c r="C281" s="2" t="s">
        <v>128</v>
      </c>
      <c r="D281" s="12"/>
      <c r="E281" s="12">
        <v>180</v>
      </c>
      <c r="F281" s="12">
        <v>9.31</v>
      </c>
      <c r="G281" s="12">
        <v>10.72</v>
      </c>
      <c r="H281" s="12">
        <v>45.72</v>
      </c>
      <c r="I281" s="12">
        <v>210</v>
      </c>
      <c r="J281" s="12">
        <v>0</v>
      </c>
      <c r="K281" s="12">
        <v>0.30299999999999999</v>
      </c>
      <c r="L281" s="10" t="s">
        <v>36</v>
      </c>
      <c r="M281" s="5"/>
    </row>
    <row r="282" spans="2:13" ht="15.75">
      <c r="B282" s="17"/>
      <c r="C282" s="2" t="s">
        <v>50</v>
      </c>
      <c r="D282" s="12">
        <v>200</v>
      </c>
      <c r="E282" s="12">
        <v>200</v>
      </c>
      <c r="F282" s="12">
        <v>0.04</v>
      </c>
      <c r="G282" s="12">
        <v>0</v>
      </c>
      <c r="H282" s="12">
        <v>15.12</v>
      </c>
      <c r="I282" s="12">
        <v>59</v>
      </c>
      <c r="J282" s="12">
        <v>2</v>
      </c>
      <c r="K282" s="12">
        <v>377</v>
      </c>
      <c r="L282" s="10" t="s">
        <v>51</v>
      </c>
      <c r="M282" s="5"/>
    </row>
    <row r="283" spans="2:13" ht="15.75">
      <c r="B283" s="17"/>
      <c r="C283" s="2" t="s">
        <v>52</v>
      </c>
      <c r="D283" s="12">
        <v>50</v>
      </c>
      <c r="E283" s="12">
        <v>100</v>
      </c>
      <c r="F283" s="12">
        <v>8</v>
      </c>
      <c r="G283" s="12">
        <v>0.8</v>
      </c>
      <c r="H283" s="12">
        <v>49</v>
      </c>
      <c r="I283" s="12">
        <v>235</v>
      </c>
      <c r="J283" s="12"/>
      <c r="K283" s="20">
        <v>12.4</v>
      </c>
      <c r="L283" s="16" t="s">
        <v>25</v>
      </c>
      <c r="M283" s="5"/>
    </row>
    <row r="284" spans="2:13" ht="15.75">
      <c r="B284" s="17" t="s">
        <v>54</v>
      </c>
      <c r="C284" s="6" t="s">
        <v>53</v>
      </c>
      <c r="D284" s="7"/>
      <c r="E284" s="7"/>
      <c r="F284" s="7">
        <f>SUM(F280:F283)</f>
        <v>39.409999999999997</v>
      </c>
      <c r="G284" s="7">
        <f>SUM(G280:G283)</f>
        <v>29.750000000000004</v>
      </c>
      <c r="H284" s="7">
        <f>SUM(H280:H283)</f>
        <v>115.72</v>
      </c>
      <c r="I284" s="7">
        <f>SUM(I280:I283)</f>
        <v>780.5</v>
      </c>
      <c r="J284" s="7">
        <f>SUM(J280:J283)</f>
        <v>2.0299999999999998</v>
      </c>
      <c r="K284" s="7"/>
      <c r="L284" s="10"/>
      <c r="M284" s="22">
        <f>100/I287*I279</f>
        <v>11.10359995228205</v>
      </c>
    </row>
    <row r="285" spans="2:13" ht="15.75">
      <c r="B285" s="17"/>
      <c r="C285" s="4" t="s">
        <v>55</v>
      </c>
      <c r="D285" s="3">
        <v>200</v>
      </c>
      <c r="E285" s="3">
        <v>200</v>
      </c>
      <c r="F285" s="3">
        <v>5.8</v>
      </c>
      <c r="G285" s="3">
        <v>6.4</v>
      </c>
      <c r="H285" s="3">
        <v>8</v>
      </c>
      <c r="I285" s="3">
        <v>118</v>
      </c>
      <c r="J285" s="3">
        <v>1.4</v>
      </c>
      <c r="K285" s="3">
        <v>389</v>
      </c>
      <c r="L285" s="16" t="s">
        <v>56</v>
      </c>
      <c r="M285" s="5"/>
    </row>
    <row r="286" spans="2:13" ht="15.75">
      <c r="B286" s="17"/>
      <c r="C286" s="6" t="s">
        <v>90</v>
      </c>
      <c r="D286" s="7"/>
      <c r="E286" s="7"/>
      <c r="F286" s="7">
        <f>SUM(F285)</f>
        <v>5.8</v>
      </c>
      <c r="G286" s="7">
        <f>SUM(G285)</f>
        <v>6.4</v>
      </c>
      <c r="H286" s="7">
        <f>SUM(H285)</f>
        <v>8</v>
      </c>
      <c r="I286" s="7">
        <f>SUM(I285)</f>
        <v>118</v>
      </c>
      <c r="J286" s="7"/>
      <c r="K286" s="7"/>
      <c r="L286" s="10"/>
      <c r="M286" s="22">
        <f>100/I287*I285</f>
        <v>3.6094346952321814</v>
      </c>
    </row>
    <row r="287" spans="2:13" ht="47.25">
      <c r="B287" s="29" t="s">
        <v>188</v>
      </c>
      <c r="C287" s="30"/>
      <c r="D287" s="34"/>
      <c r="E287" s="34"/>
      <c r="F287" s="34">
        <f>F267+F276+F279+F284</f>
        <v>118.11</v>
      </c>
      <c r="G287" s="34">
        <f>G267+G276+G279+G284</f>
        <v>123.48</v>
      </c>
      <c r="H287" s="34">
        <f>H267+H276+H279+H284</f>
        <v>528.04</v>
      </c>
      <c r="I287" s="34">
        <f>I267+I276+I279+I284</f>
        <v>3269.21</v>
      </c>
      <c r="J287" s="34"/>
      <c r="K287" s="34"/>
      <c r="L287" s="16"/>
      <c r="M287" s="15"/>
    </row>
    <row r="288" spans="2:13" ht="15.75">
      <c r="B288" s="13" t="s">
        <v>189</v>
      </c>
      <c r="C288" s="32"/>
      <c r="D288" s="14"/>
      <c r="E288" s="14"/>
      <c r="F288" s="14"/>
      <c r="G288" s="14"/>
      <c r="H288" s="14"/>
      <c r="I288" s="14"/>
      <c r="J288" s="14"/>
      <c r="K288" s="14"/>
      <c r="L288" s="10"/>
      <c r="M288" s="15"/>
    </row>
    <row r="289" spans="2:13" ht="15.75">
      <c r="B289" s="11" t="s">
        <v>14</v>
      </c>
      <c r="C289" s="2" t="s">
        <v>15</v>
      </c>
      <c r="D289" s="12">
        <v>10</v>
      </c>
      <c r="E289" s="12">
        <v>10</v>
      </c>
      <c r="F289" s="12">
        <v>0</v>
      </c>
      <c r="G289" s="12">
        <v>8.1999999999999993</v>
      </c>
      <c r="H289" s="12">
        <v>0.1</v>
      </c>
      <c r="I289" s="12">
        <v>75</v>
      </c>
      <c r="J289" s="12"/>
      <c r="K289" s="12">
        <v>14</v>
      </c>
      <c r="L289" s="16" t="s">
        <v>16</v>
      </c>
      <c r="M289" s="5"/>
    </row>
    <row r="290" spans="2:13" ht="15.75">
      <c r="B290" s="11"/>
      <c r="C290" s="45" t="s">
        <v>222</v>
      </c>
      <c r="D290" s="64">
        <v>100</v>
      </c>
      <c r="E290" s="64">
        <v>100</v>
      </c>
      <c r="F290" s="64">
        <v>6.79</v>
      </c>
      <c r="G290" s="64">
        <v>9.1999999999999993</v>
      </c>
      <c r="H290" s="64">
        <v>3.14</v>
      </c>
      <c r="I290" s="64">
        <v>135.9</v>
      </c>
      <c r="J290" s="64">
        <v>0.78</v>
      </c>
      <c r="K290" s="65">
        <v>210</v>
      </c>
      <c r="L290" s="64" t="s">
        <v>223</v>
      </c>
      <c r="M290" s="64"/>
    </row>
    <row r="291" spans="2:13" ht="47.25">
      <c r="B291" s="17"/>
      <c r="C291" s="27" t="s">
        <v>63</v>
      </c>
      <c r="D291" s="24">
        <v>220</v>
      </c>
      <c r="E291" s="24">
        <v>250</v>
      </c>
      <c r="F291" s="24">
        <v>6</v>
      </c>
      <c r="G291" s="24">
        <v>10</v>
      </c>
      <c r="H291" s="24">
        <v>37.299999999999997</v>
      </c>
      <c r="I291" s="24">
        <v>262.5</v>
      </c>
      <c r="J291" s="24">
        <v>0</v>
      </c>
      <c r="K291" s="24">
        <v>173</v>
      </c>
      <c r="L291" s="16" t="s">
        <v>64</v>
      </c>
      <c r="M291" s="15"/>
    </row>
    <row r="292" spans="2:13" ht="15.75">
      <c r="B292" s="11"/>
      <c r="C292" s="2" t="s">
        <v>65</v>
      </c>
      <c r="D292" s="12">
        <v>200</v>
      </c>
      <c r="E292" s="12">
        <v>200</v>
      </c>
      <c r="F292" s="12">
        <v>7.2</v>
      </c>
      <c r="G292" s="12">
        <v>7.3</v>
      </c>
      <c r="H292" s="12">
        <v>23.17</v>
      </c>
      <c r="I292" s="12">
        <v>175</v>
      </c>
      <c r="J292" s="12">
        <v>1.8</v>
      </c>
      <c r="K292" s="12">
        <v>379</v>
      </c>
      <c r="L292" s="10" t="s">
        <v>66</v>
      </c>
      <c r="M292" s="5"/>
    </row>
    <row r="293" spans="2:13" ht="15.75">
      <c r="B293" s="11"/>
      <c r="C293" s="2" t="s">
        <v>23</v>
      </c>
      <c r="D293" s="12">
        <v>60</v>
      </c>
      <c r="E293" s="12">
        <v>100</v>
      </c>
      <c r="F293" s="20">
        <v>8</v>
      </c>
      <c r="G293" s="12">
        <v>0.8</v>
      </c>
      <c r="H293" s="12">
        <v>49.2</v>
      </c>
      <c r="I293" s="12">
        <v>235</v>
      </c>
      <c r="J293" s="12"/>
      <c r="K293" s="12" t="s">
        <v>24</v>
      </c>
      <c r="L293" s="16" t="s">
        <v>25</v>
      </c>
      <c r="M293" s="5"/>
    </row>
    <row r="294" spans="2:13" ht="15.75">
      <c r="B294" s="11"/>
      <c r="C294" s="6" t="s">
        <v>26</v>
      </c>
      <c r="D294" s="21"/>
      <c r="E294" s="21"/>
      <c r="F294" s="21">
        <f>SUM(F289:F293)</f>
        <v>27.99</v>
      </c>
      <c r="G294" s="21">
        <f>SUM(G289:G293)</f>
        <v>35.499999999999993</v>
      </c>
      <c r="H294" s="21">
        <f>SUM(H289:H293)</f>
        <v>112.91</v>
      </c>
      <c r="I294" s="21">
        <f>SUM(I289:I293)</f>
        <v>883.4</v>
      </c>
      <c r="J294" s="21">
        <f>SUM(J289:J293)</f>
        <v>2.58</v>
      </c>
      <c r="K294" s="21"/>
      <c r="L294" s="10"/>
      <c r="M294" s="22">
        <f>100/I314*I294</f>
        <v>29.902176488508275</v>
      </c>
    </row>
    <row r="295" spans="2:13" ht="31.5">
      <c r="B295" s="11" t="s">
        <v>205</v>
      </c>
      <c r="C295" s="6" t="s">
        <v>81</v>
      </c>
      <c r="D295" s="21">
        <v>200</v>
      </c>
      <c r="E295" s="21">
        <v>250</v>
      </c>
      <c r="F295" s="21">
        <v>0.8</v>
      </c>
      <c r="G295" s="21">
        <v>0.8</v>
      </c>
      <c r="H295" s="21">
        <v>19.600000000000001</v>
      </c>
      <c r="I295" s="21">
        <v>94</v>
      </c>
      <c r="J295" s="21"/>
      <c r="K295" s="23" t="s">
        <v>141</v>
      </c>
      <c r="L295" s="10" t="s">
        <v>142</v>
      </c>
      <c r="M295" s="15"/>
    </row>
    <row r="296" spans="2:13" ht="15.75">
      <c r="B296" s="11" t="s">
        <v>27</v>
      </c>
      <c r="C296" s="2" t="s">
        <v>28</v>
      </c>
      <c r="D296" s="12">
        <v>70</v>
      </c>
      <c r="E296" s="12">
        <v>80</v>
      </c>
      <c r="F296" s="20">
        <v>1.24</v>
      </c>
      <c r="G296" s="12">
        <v>10.14</v>
      </c>
      <c r="H296" s="12">
        <v>7.47</v>
      </c>
      <c r="I296" s="12">
        <v>130</v>
      </c>
      <c r="J296" s="12">
        <v>9.36</v>
      </c>
      <c r="K296" s="12">
        <v>68</v>
      </c>
      <c r="L296" s="16" t="s">
        <v>29</v>
      </c>
      <c r="M296" s="5"/>
    </row>
    <row r="297" spans="2:13" ht="31.5">
      <c r="B297" s="11"/>
      <c r="C297" s="2" t="s">
        <v>190</v>
      </c>
      <c r="D297" s="12">
        <v>250</v>
      </c>
      <c r="E297" s="12">
        <v>350</v>
      </c>
      <c r="F297" s="12">
        <v>11</v>
      </c>
      <c r="G297" s="12">
        <v>5.2</v>
      </c>
      <c r="H297" s="12">
        <v>28.8</v>
      </c>
      <c r="I297" s="12">
        <v>171</v>
      </c>
      <c r="J297" s="12">
        <v>10.5</v>
      </c>
      <c r="K297" s="12">
        <v>102</v>
      </c>
      <c r="L297" s="10" t="s">
        <v>31</v>
      </c>
      <c r="M297" s="5"/>
    </row>
    <row r="298" spans="2:13" ht="15.75">
      <c r="B298" s="11"/>
      <c r="C298" s="2" t="s">
        <v>184</v>
      </c>
      <c r="D298" s="12">
        <v>90</v>
      </c>
      <c r="E298" s="12">
        <v>80</v>
      </c>
      <c r="F298" s="20">
        <v>12.05</v>
      </c>
      <c r="G298" s="43">
        <v>7.21</v>
      </c>
      <c r="H298" s="12">
        <v>10.220000000000001</v>
      </c>
      <c r="I298" s="12">
        <v>155</v>
      </c>
      <c r="J298" s="12">
        <v>0.56000000000000005</v>
      </c>
      <c r="K298" s="12">
        <v>279</v>
      </c>
      <c r="L298" s="16" t="s">
        <v>185</v>
      </c>
      <c r="M298" s="5"/>
    </row>
    <row r="299" spans="2:13" ht="15.75">
      <c r="B299" s="11"/>
      <c r="C299" s="2" t="s">
        <v>34</v>
      </c>
      <c r="D299" s="24"/>
      <c r="E299" s="24">
        <v>40</v>
      </c>
      <c r="F299" s="12">
        <v>0.44</v>
      </c>
      <c r="G299" s="12">
        <v>0.8</v>
      </c>
      <c r="H299" s="12">
        <v>2.48</v>
      </c>
      <c r="I299" s="20">
        <v>19.2</v>
      </c>
      <c r="J299" s="12">
        <v>0.28000000000000003</v>
      </c>
      <c r="K299" s="12">
        <v>333</v>
      </c>
      <c r="L299" s="10" t="s">
        <v>35</v>
      </c>
      <c r="M299" s="5"/>
    </row>
    <row r="300" spans="2:13" ht="15.75">
      <c r="B300" s="11"/>
      <c r="C300" s="2" t="s">
        <v>251</v>
      </c>
      <c r="D300" s="3">
        <v>220</v>
      </c>
      <c r="E300" s="3">
        <v>250</v>
      </c>
      <c r="F300" s="3">
        <v>5</v>
      </c>
      <c r="G300" s="3">
        <v>8.3000000000000007</v>
      </c>
      <c r="H300" s="3">
        <v>23</v>
      </c>
      <c r="I300" s="3">
        <v>188</v>
      </c>
      <c r="J300" s="3">
        <v>42.6</v>
      </c>
      <c r="K300" s="3">
        <v>139</v>
      </c>
      <c r="L300" s="10" t="s">
        <v>85</v>
      </c>
      <c r="M300" s="5"/>
    </row>
    <row r="301" spans="2:13" ht="31.5">
      <c r="B301" s="11"/>
      <c r="C301" s="4" t="s">
        <v>252</v>
      </c>
      <c r="D301" s="12">
        <v>200</v>
      </c>
      <c r="E301" s="12">
        <v>200</v>
      </c>
      <c r="F301" s="12">
        <v>0.2</v>
      </c>
      <c r="G301" s="12">
        <v>0.2</v>
      </c>
      <c r="H301" s="12">
        <v>22.3</v>
      </c>
      <c r="I301" s="12">
        <v>110</v>
      </c>
      <c r="J301" s="12" t="s">
        <v>76</v>
      </c>
      <c r="K301" s="12">
        <v>859</v>
      </c>
      <c r="L301" s="10" t="s">
        <v>236</v>
      </c>
      <c r="M301" s="5"/>
    </row>
    <row r="302" spans="2:13" ht="15.75">
      <c r="B302" s="11"/>
      <c r="C302" s="2" t="s">
        <v>38</v>
      </c>
      <c r="D302" s="12">
        <v>80</v>
      </c>
      <c r="E302" s="12">
        <v>120</v>
      </c>
      <c r="F302" s="12">
        <v>8</v>
      </c>
      <c r="G302" s="12">
        <v>1</v>
      </c>
      <c r="H302" s="12">
        <v>40</v>
      </c>
      <c r="I302" s="12">
        <v>188</v>
      </c>
      <c r="J302" s="25"/>
      <c r="K302" s="12" t="s">
        <v>39</v>
      </c>
      <c r="L302" s="16" t="s">
        <v>40</v>
      </c>
      <c r="M302" s="5"/>
    </row>
    <row r="303" spans="2:13" ht="15.75">
      <c r="B303" s="11"/>
      <c r="C303" s="6" t="s">
        <v>41</v>
      </c>
      <c r="D303" s="21"/>
      <c r="E303" s="21"/>
      <c r="F303" s="21">
        <f>SUM(F296:F302)</f>
        <v>37.93</v>
      </c>
      <c r="G303" s="21">
        <f>SUM(G296:G302)</f>
        <v>32.85</v>
      </c>
      <c r="H303" s="21">
        <f>SUM(H296:H302)</f>
        <v>134.26999999999998</v>
      </c>
      <c r="I303" s="21">
        <f>SUM(I296:I302)</f>
        <v>961.2</v>
      </c>
      <c r="J303" s="21">
        <f>SUM(J296:J302)</f>
        <v>63.3</v>
      </c>
      <c r="K303" s="21"/>
      <c r="L303" s="10"/>
      <c r="M303" s="22">
        <f>100/I314*I303</f>
        <v>32.535626036624585</v>
      </c>
    </row>
    <row r="304" spans="2:13" ht="31.5">
      <c r="B304" s="11" t="s">
        <v>42</v>
      </c>
      <c r="C304" s="2" t="s">
        <v>225</v>
      </c>
      <c r="D304" s="3">
        <v>50</v>
      </c>
      <c r="E304" s="3">
        <v>50</v>
      </c>
      <c r="F304" s="3">
        <v>1.6</v>
      </c>
      <c r="G304" s="3">
        <v>1.4</v>
      </c>
      <c r="H304" s="3">
        <v>40.049999999999997</v>
      </c>
      <c r="I304" s="3">
        <v>179.2</v>
      </c>
      <c r="J304" s="3"/>
      <c r="K304" s="3" t="s">
        <v>24</v>
      </c>
      <c r="L304" s="10" t="s">
        <v>239</v>
      </c>
      <c r="M304" s="26"/>
    </row>
    <row r="305" spans="2:13" ht="15.75">
      <c r="B305" s="11"/>
      <c r="C305" s="4" t="s">
        <v>230</v>
      </c>
      <c r="D305" s="12">
        <v>200</v>
      </c>
      <c r="E305" s="12">
        <v>200</v>
      </c>
      <c r="F305" s="20">
        <v>0.38</v>
      </c>
      <c r="G305" s="12">
        <v>0.17</v>
      </c>
      <c r="H305" s="12">
        <v>20.350000000000001</v>
      </c>
      <c r="I305" s="12">
        <v>126</v>
      </c>
      <c r="J305" s="12">
        <v>156</v>
      </c>
      <c r="K305" s="12">
        <v>388</v>
      </c>
      <c r="L305" s="16" t="s">
        <v>44</v>
      </c>
      <c r="M305" s="5"/>
    </row>
    <row r="306" spans="2:13" ht="15.75">
      <c r="B306" s="11"/>
      <c r="C306" s="6" t="s">
        <v>45</v>
      </c>
      <c r="D306" s="21"/>
      <c r="E306" s="21"/>
      <c r="F306" s="21">
        <f>SUM(F304:F305)</f>
        <v>1.98</v>
      </c>
      <c r="G306" s="21">
        <f>SUM(G304:G305)</f>
        <v>1.5699999999999998</v>
      </c>
      <c r="H306" s="21">
        <f>SUM(H304:H305)</f>
        <v>60.4</v>
      </c>
      <c r="I306" s="21">
        <f>SUM(I304:I305)</f>
        <v>305.2</v>
      </c>
      <c r="J306" s="21">
        <f>SUM(J304:J305)</f>
        <v>156</v>
      </c>
      <c r="K306" s="28"/>
      <c r="L306" s="16"/>
      <c r="M306" s="22">
        <f>100/I314*I306</f>
        <v>10.330704396980671</v>
      </c>
    </row>
    <row r="307" spans="2:13" ht="15.75">
      <c r="B307" s="11" t="s">
        <v>46</v>
      </c>
      <c r="C307" s="4" t="s">
        <v>143</v>
      </c>
      <c r="D307" s="3">
        <v>80</v>
      </c>
      <c r="E307" s="3">
        <v>100</v>
      </c>
      <c r="F307" s="3">
        <v>28.46</v>
      </c>
      <c r="G307" s="43">
        <v>3.83</v>
      </c>
      <c r="H307" s="3">
        <v>0.56000000000000005</v>
      </c>
      <c r="I307" s="3">
        <v>150</v>
      </c>
      <c r="J307" s="3">
        <v>0.56000000000000005</v>
      </c>
      <c r="K307" s="3">
        <v>532</v>
      </c>
      <c r="L307" s="16" t="s">
        <v>237</v>
      </c>
      <c r="M307" s="5"/>
    </row>
    <row r="308" spans="2:13" ht="31.5">
      <c r="B308" s="11"/>
      <c r="C308" s="4" t="s">
        <v>110</v>
      </c>
      <c r="D308" s="3">
        <v>220</v>
      </c>
      <c r="E308" s="3">
        <v>250</v>
      </c>
      <c r="F308" s="3">
        <v>6.46</v>
      </c>
      <c r="G308" s="3">
        <v>9.5</v>
      </c>
      <c r="H308" s="3">
        <v>36.1</v>
      </c>
      <c r="I308" s="3">
        <v>256.5</v>
      </c>
      <c r="J308" s="3"/>
      <c r="K308" s="3">
        <v>203</v>
      </c>
      <c r="L308" s="16" t="s">
        <v>217</v>
      </c>
      <c r="M308" s="5"/>
    </row>
    <row r="309" spans="2:13" ht="15.75">
      <c r="B309" s="11"/>
      <c r="C309" s="4" t="s">
        <v>86</v>
      </c>
      <c r="D309" s="12">
        <v>200</v>
      </c>
      <c r="E309" s="12">
        <v>200</v>
      </c>
      <c r="F309" s="12">
        <v>0</v>
      </c>
      <c r="G309" s="12">
        <v>0</v>
      </c>
      <c r="H309" s="12">
        <v>14.97</v>
      </c>
      <c r="I309" s="12">
        <v>57</v>
      </c>
      <c r="J309" s="12">
        <v>0</v>
      </c>
      <c r="K309" s="12">
        <v>375</v>
      </c>
      <c r="L309" s="16" t="s">
        <v>87</v>
      </c>
      <c r="M309" s="5"/>
    </row>
    <row r="310" spans="2:13" ht="15.75">
      <c r="B310" s="11"/>
      <c r="C310" s="2" t="s">
        <v>52</v>
      </c>
      <c r="D310" s="12">
        <v>50</v>
      </c>
      <c r="E310" s="12">
        <v>100</v>
      </c>
      <c r="F310" s="12">
        <v>8</v>
      </c>
      <c r="G310" s="12">
        <v>0.8</v>
      </c>
      <c r="H310" s="12">
        <v>49</v>
      </c>
      <c r="I310" s="12">
        <v>235</v>
      </c>
      <c r="J310" s="12"/>
      <c r="K310" s="20">
        <v>12.4</v>
      </c>
      <c r="L310" s="16" t="s">
        <v>25</v>
      </c>
      <c r="M310" s="5"/>
    </row>
    <row r="311" spans="2:13" ht="15.75">
      <c r="B311" s="11"/>
      <c r="C311" s="6" t="s">
        <v>53</v>
      </c>
      <c r="D311" s="21"/>
      <c r="E311" s="21"/>
      <c r="F311" s="21">
        <f>SUM(F307:F310)</f>
        <v>42.92</v>
      </c>
      <c r="G311" s="23">
        <f>SUM(G307:G310)</f>
        <v>14.13</v>
      </c>
      <c r="H311" s="21">
        <f>SUM(H307:H310)</f>
        <v>100.63</v>
      </c>
      <c r="I311" s="21">
        <f>SUM(I307:I310)</f>
        <v>698.5</v>
      </c>
      <c r="J311" s="21">
        <f>SUM(J307:J310)</f>
        <v>0.56000000000000005</v>
      </c>
      <c r="K311" s="21"/>
      <c r="L311" s="10"/>
      <c r="M311" s="22">
        <f>100/I314*I311</f>
        <v>23.64350269099279</v>
      </c>
    </row>
    <row r="312" spans="2:13" ht="15.75">
      <c r="B312" s="11" t="s">
        <v>54</v>
      </c>
      <c r="C312" s="2" t="s">
        <v>191</v>
      </c>
      <c r="D312" s="12">
        <v>200</v>
      </c>
      <c r="E312" s="12">
        <v>200</v>
      </c>
      <c r="F312" s="12">
        <v>5.8</v>
      </c>
      <c r="G312" s="12">
        <v>5</v>
      </c>
      <c r="H312" s="12">
        <v>8</v>
      </c>
      <c r="I312" s="12">
        <v>106</v>
      </c>
      <c r="J312" s="12">
        <v>1.4</v>
      </c>
      <c r="K312" s="12">
        <v>389</v>
      </c>
      <c r="L312" s="16" t="s">
        <v>56</v>
      </c>
      <c r="M312" s="5"/>
    </row>
    <row r="313" spans="2:13" ht="15.75">
      <c r="B313" s="11"/>
      <c r="C313" s="6" t="s">
        <v>57</v>
      </c>
      <c r="D313" s="21"/>
      <c r="E313" s="21"/>
      <c r="F313" s="21">
        <f>SUM(F312)</f>
        <v>5.8</v>
      </c>
      <c r="G313" s="21">
        <f>SUM(G312)</f>
        <v>5</v>
      </c>
      <c r="H313" s="21">
        <f>SUM(H312)</f>
        <v>8</v>
      </c>
      <c r="I313" s="21">
        <f>SUM(I312)</f>
        <v>106</v>
      </c>
      <c r="J313" s="21">
        <f>SUM(J312)</f>
        <v>1.4</v>
      </c>
      <c r="K313" s="21"/>
      <c r="L313" s="10"/>
      <c r="M313" s="22">
        <f>100/I314*I313</f>
        <v>3.5879903868936807</v>
      </c>
    </row>
    <row r="314" spans="2:13" ht="47.25">
      <c r="B314" s="29" t="s">
        <v>192</v>
      </c>
      <c r="C314" s="30"/>
      <c r="D314" s="31"/>
      <c r="E314" s="31"/>
      <c r="F314" s="31">
        <f>F294+F303+F306+F311+F313</f>
        <v>116.62</v>
      </c>
      <c r="G314" s="31">
        <f>G294+G303+G306+G311+G313</f>
        <v>89.049999999999983</v>
      </c>
      <c r="H314" s="31">
        <f>H294+H303+H306+H311+H313</f>
        <v>416.21</v>
      </c>
      <c r="I314" s="31">
        <f>I294+I303+I306+I311+I313</f>
        <v>2954.2999999999997</v>
      </c>
      <c r="J314" s="31">
        <f>J294+J303+J306+J311+J313</f>
        <v>223.84</v>
      </c>
      <c r="K314" s="31"/>
      <c r="L314" s="16"/>
      <c r="M314" s="15"/>
    </row>
    <row r="315" spans="2:13" ht="31.5">
      <c r="B315" s="11"/>
      <c r="C315" s="2" t="s">
        <v>59</v>
      </c>
      <c r="D315" s="12"/>
      <c r="E315" s="12"/>
      <c r="F315" s="12">
        <v>1</v>
      </c>
      <c r="G315" s="12">
        <v>1</v>
      </c>
      <c r="H315" s="12">
        <v>4</v>
      </c>
      <c r="I315" s="12"/>
      <c r="J315" s="12"/>
      <c r="K315" s="12"/>
      <c r="L315" s="10"/>
      <c r="M315" s="5"/>
    </row>
    <row r="316" spans="2:13" ht="15.75">
      <c r="B316" s="13" t="s">
        <v>193</v>
      </c>
      <c r="C316" s="32"/>
      <c r="D316" s="14"/>
      <c r="E316" s="14"/>
      <c r="F316" s="14"/>
      <c r="G316" s="14"/>
      <c r="H316" s="14"/>
      <c r="I316" s="14"/>
      <c r="J316" s="14"/>
      <c r="K316" s="14"/>
      <c r="L316" s="16"/>
      <c r="M316" s="36"/>
    </row>
    <row r="317" spans="2:13" ht="15.75">
      <c r="B317" s="11" t="s">
        <v>14</v>
      </c>
      <c r="C317" s="2" t="s">
        <v>194</v>
      </c>
      <c r="D317" s="12">
        <v>10</v>
      </c>
      <c r="E317" s="12">
        <v>10</v>
      </c>
      <c r="F317" s="12">
        <v>0</v>
      </c>
      <c r="G317" s="12">
        <v>8.1999999999999993</v>
      </c>
      <c r="H317" s="12">
        <v>0.1</v>
      </c>
      <c r="I317" s="12">
        <v>75</v>
      </c>
      <c r="J317" s="12"/>
      <c r="K317" s="12">
        <v>14</v>
      </c>
      <c r="L317" s="10" t="s">
        <v>16</v>
      </c>
      <c r="M317" s="26"/>
    </row>
    <row r="318" spans="2:13" ht="15.75">
      <c r="B318" s="4"/>
      <c r="C318" s="4" t="s">
        <v>17</v>
      </c>
      <c r="D318" s="3">
        <v>15</v>
      </c>
      <c r="E318" s="3">
        <v>20</v>
      </c>
      <c r="F318" s="3">
        <v>4.6399999999999997</v>
      </c>
      <c r="G318" s="3">
        <v>5.9</v>
      </c>
      <c r="H318" s="3">
        <v>0</v>
      </c>
      <c r="I318" s="3">
        <v>72.8</v>
      </c>
      <c r="J318" s="3">
        <v>0.14000000000000001</v>
      </c>
      <c r="K318" s="3">
        <v>15</v>
      </c>
      <c r="L318" s="10" t="s">
        <v>18</v>
      </c>
      <c r="M318" s="5"/>
    </row>
    <row r="319" spans="2:13" ht="15.75">
      <c r="B319" s="55"/>
      <c r="C319" s="4" t="s">
        <v>97</v>
      </c>
      <c r="D319" s="3">
        <v>220</v>
      </c>
      <c r="E319" s="3">
        <v>250</v>
      </c>
      <c r="F319" s="3">
        <v>14</v>
      </c>
      <c r="G319" s="3">
        <v>12.5</v>
      </c>
      <c r="H319" s="3">
        <v>67.099999999999994</v>
      </c>
      <c r="I319" s="3">
        <v>438.6</v>
      </c>
      <c r="J319" s="3">
        <v>0</v>
      </c>
      <c r="K319" s="3">
        <v>349</v>
      </c>
      <c r="L319" s="16" t="s">
        <v>98</v>
      </c>
      <c r="M319" s="5"/>
    </row>
    <row r="320" spans="2:13" ht="15.75">
      <c r="B320" s="11"/>
      <c r="C320" s="2" t="s">
        <v>210</v>
      </c>
      <c r="D320" s="12">
        <v>200</v>
      </c>
      <c r="E320" s="12">
        <v>200</v>
      </c>
      <c r="F320" s="12">
        <v>1.4</v>
      </c>
      <c r="G320" s="12">
        <v>16.399999999999999</v>
      </c>
      <c r="H320" s="12">
        <v>16.399999999999999</v>
      </c>
      <c r="I320" s="12">
        <v>86</v>
      </c>
      <c r="J320" s="12">
        <v>0</v>
      </c>
      <c r="K320" s="12">
        <v>945</v>
      </c>
      <c r="L320" s="10" t="s">
        <v>234</v>
      </c>
      <c r="M320" s="5"/>
    </row>
    <row r="321" spans="2:13" ht="15.75">
      <c r="B321" s="11"/>
      <c r="C321" s="2" t="s">
        <v>23</v>
      </c>
      <c r="D321" s="12">
        <v>60</v>
      </c>
      <c r="E321" s="12">
        <v>100</v>
      </c>
      <c r="F321" s="20">
        <v>8</v>
      </c>
      <c r="G321" s="12">
        <v>0.8</v>
      </c>
      <c r="H321" s="12">
        <v>49.2</v>
      </c>
      <c r="I321" s="12">
        <v>235</v>
      </c>
      <c r="J321" s="12"/>
      <c r="K321" s="12" t="s">
        <v>24</v>
      </c>
      <c r="L321" s="16" t="s">
        <v>25</v>
      </c>
      <c r="M321" s="5"/>
    </row>
    <row r="322" spans="2:13" ht="15.75">
      <c r="B322" s="11"/>
      <c r="C322" s="6" t="s">
        <v>26</v>
      </c>
      <c r="D322" s="21"/>
      <c r="E322" s="21"/>
      <c r="F322" s="21">
        <f>SUM(F317:F321)</f>
        <v>28.04</v>
      </c>
      <c r="G322" s="21">
        <f>SUM(G317:G321)</f>
        <v>43.8</v>
      </c>
      <c r="H322" s="21">
        <f>SUM(H317:H321)</f>
        <v>132.80000000000001</v>
      </c>
      <c r="I322" s="21">
        <f>SUM(I317:I321)</f>
        <v>907.40000000000009</v>
      </c>
      <c r="J322" s="21">
        <f>SUM(J317:J321)</f>
        <v>0.14000000000000001</v>
      </c>
      <c r="K322" s="21"/>
      <c r="L322" s="10"/>
      <c r="M322" s="22">
        <f>100/I341*I322</f>
        <v>30.414147237454248</v>
      </c>
    </row>
    <row r="323" spans="2:13" ht="31.5">
      <c r="B323" s="11" t="s">
        <v>205</v>
      </c>
      <c r="C323" s="6" t="s">
        <v>81</v>
      </c>
      <c r="D323" s="21">
        <v>200</v>
      </c>
      <c r="E323" s="21">
        <v>250</v>
      </c>
      <c r="F323" s="21">
        <v>0.8</v>
      </c>
      <c r="G323" s="21">
        <v>0.8</v>
      </c>
      <c r="H323" s="21">
        <v>19.600000000000001</v>
      </c>
      <c r="I323" s="21">
        <v>94</v>
      </c>
      <c r="J323" s="21"/>
      <c r="K323" s="23" t="s">
        <v>141</v>
      </c>
      <c r="L323" s="10" t="s">
        <v>142</v>
      </c>
      <c r="M323" s="22"/>
    </row>
    <row r="324" spans="2:13" ht="31.5">
      <c r="B324" s="11" t="s">
        <v>27</v>
      </c>
      <c r="C324" s="2" t="s">
        <v>67</v>
      </c>
      <c r="D324" s="12">
        <v>70</v>
      </c>
      <c r="E324" s="12">
        <v>80</v>
      </c>
      <c r="F324" s="12">
        <v>1.41</v>
      </c>
      <c r="G324" s="12">
        <v>5.08</v>
      </c>
      <c r="H324" s="12">
        <v>9.02</v>
      </c>
      <c r="I324" s="12">
        <v>87.4</v>
      </c>
      <c r="J324" s="12">
        <v>32.450000000000003</v>
      </c>
      <c r="K324" s="12">
        <v>45</v>
      </c>
      <c r="L324" s="16" t="s">
        <v>68</v>
      </c>
      <c r="M324" s="5"/>
    </row>
    <row r="325" spans="2:13" ht="15.75">
      <c r="B325" s="11"/>
      <c r="C325" s="2" t="s">
        <v>69</v>
      </c>
      <c r="D325" s="12">
        <v>250</v>
      </c>
      <c r="E325" s="12">
        <v>350</v>
      </c>
      <c r="F325" s="12">
        <v>6.6</v>
      </c>
      <c r="G325" s="12">
        <v>11</v>
      </c>
      <c r="H325" s="12">
        <v>28.8</v>
      </c>
      <c r="I325" s="12">
        <v>261.70999999999998</v>
      </c>
      <c r="J325" s="12">
        <v>11.2</v>
      </c>
      <c r="K325" s="12">
        <v>96</v>
      </c>
      <c r="L325" s="10" t="s">
        <v>70</v>
      </c>
      <c r="M325" s="5"/>
    </row>
    <row r="326" spans="2:13" ht="15.75">
      <c r="B326" s="11"/>
      <c r="C326" s="4" t="s">
        <v>212</v>
      </c>
      <c r="D326" s="12">
        <v>110</v>
      </c>
      <c r="E326" s="12">
        <v>120</v>
      </c>
      <c r="F326" s="12">
        <v>15.96</v>
      </c>
      <c r="G326" s="56">
        <v>5.64</v>
      </c>
      <c r="H326" s="12">
        <v>11.51</v>
      </c>
      <c r="I326" s="12">
        <v>160.5</v>
      </c>
      <c r="J326" s="12">
        <v>0.51</v>
      </c>
      <c r="K326" s="12">
        <v>255</v>
      </c>
      <c r="L326" s="16"/>
      <c r="M326" s="5"/>
    </row>
    <row r="327" spans="2:13" ht="15.75">
      <c r="B327" s="11"/>
      <c r="C327" s="4" t="s">
        <v>123</v>
      </c>
      <c r="D327" s="3">
        <v>180</v>
      </c>
      <c r="E327" s="3">
        <v>180</v>
      </c>
      <c r="F327" s="19">
        <v>3.6</v>
      </c>
      <c r="G327" s="3">
        <v>7.77</v>
      </c>
      <c r="H327" s="3">
        <v>16.8</v>
      </c>
      <c r="I327" s="3">
        <v>156.6</v>
      </c>
      <c r="J327" s="3">
        <v>20.95</v>
      </c>
      <c r="K327" s="3">
        <v>312</v>
      </c>
      <c r="L327" s="10" t="s">
        <v>49</v>
      </c>
      <c r="M327" s="5"/>
    </row>
    <row r="328" spans="2:13" ht="15.75">
      <c r="B328" s="11"/>
      <c r="C328" s="4" t="s">
        <v>75</v>
      </c>
      <c r="D328" s="12">
        <v>200</v>
      </c>
      <c r="E328" s="12">
        <v>200</v>
      </c>
      <c r="F328" s="12">
        <v>0.51</v>
      </c>
      <c r="G328" s="12">
        <v>0</v>
      </c>
      <c r="H328" s="12">
        <v>25.23</v>
      </c>
      <c r="I328" s="12">
        <v>103</v>
      </c>
      <c r="J328" s="12" t="s">
        <v>76</v>
      </c>
      <c r="K328" s="12">
        <v>349</v>
      </c>
      <c r="L328" s="16" t="s">
        <v>77</v>
      </c>
      <c r="M328" s="5"/>
    </row>
    <row r="329" spans="2:13" ht="15.75">
      <c r="B329" s="11"/>
      <c r="C329" s="2" t="s">
        <v>38</v>
      </c>
      <c r="D329" s="12">
        <v>80</v>
      </c>
      <c r="E329" s="12">
        <v>120</v>
      </c>
      <c r="F329" s="12">
        <v>8</v>
      </c>
      <c r="G329" s="12">
        <v>1</v>
      </c>
      <c r="H329" s="12">
        <v>40</v>
      </c>
      <c r="I329" s="12">
        <v>188</v>
      </c>
      <c r="J329" s="25"/>
      <c r="K329" s="12" t="s">
        <v>39</v>
      </c>
      <c r="L329" s="10" t="s">
        <v>40</v>
      </c>
      <c r="M329" s="5"/>
    </row>
    <row r="330" spans="2:13" ht="15.75">
      <c r="B330" s="11"/>
      <c r="C330" s="6" t="s">
        <v>41</v>
      </c>
      <c r="D330" s="21"/>
      <c r="E330" s="21"/>
      <c r="F330" s="21">
        <f>SUM(F324:F329)</f>
        <v>36.08</v>
      </c>
      <c r="G330" s="21">
        <f>SUM(G324:G329)</f>
        <v>30.49</v>
      </c>
      <c r="H330" s="21">
        <f>SUM(H324:H329)</f>
        <v>131.36000000000001</v>
      </c>
      <c r="I330" s="21">
        <f>SUM(I324:I329)</f>
        <v>957.21</v>
      </c>
      <c r="J330" s="21">
        <f>SUM(J324:J329)</f>
        <v>65.11</v>
      </c>
      <c r="K330" s="21"/>
      <c r="L330" s="16"/>
      <c r="M330" s="22">
        <f>100/I341*I330</f>
        <v>32.083674098703526</v>
      </c>
    </row>
    <row r="331" spans="2:13" ht="31.5">
      <c r="B331" s="11" t="s">
        <v>42</v>
      </c>
      <c r="C331" s="2" t="s">
        <v>43</v>
      </c>
      <c r="D331" s="3">
        <v>100</v>
      </c>
      <c r="E331" s="3">
        <v>100</v>
      </c>
      <c r="F331" s="3">
        <v>15</v>
      </c>
      <c r="G331" s="3">
        <v>11.15</v>
      </c>
      <c r="H331" s="3">
        <v>20.6</v>
      </c>
      <c r="I331" s="3">
        <v>112</v>
      </c>
      <c r="J331" s="3">
        <v>0.2</v>
      </c>
      <c r="K331" s="3">
        <v>222</v>
      </c>
      <c r="L331" s="10" t="s">
        <v>44</v>
      </c>
      <c r="M331" s="26"/>
    </row>
    <row r="332" spans="2:13" ht="15.75">
      <c r="B332" s="11"/>
      <c r="C332" s="4" t="s">
        <v>208</v>
      </c>
      <c r="D332" s="3">
        <v>200</v>
      </c>
      <c r="E332" s="3">
        <v>200</v>
      </c>
      <c r="F332" s="3" t="s">
        <v>209</v>
      </c>
      <c r="G332" s="3">
        <v>0</v>
      </c>
      <c r="H332" s="3">
        <v>28.26</v>
      </c>
      <c r="I332" s="3">
        <v>113</v>
      </c>
      <c r="J332" s="3">
        <v>0.69</v>
      </c>
      <c r="K332" s="3">
        <v>348</v>
      </c>
      <c r="L332" s="16"/>
      <c r="M332" s="5"/>
    </row>
    <row r="333" spans="2:13" ht="15.75">
      <c r="B333" s="11"/>
      <c r="C333" s="6" t="s">
        <v>45</v>
      </c>
      <c r="D333" s="21"/>
      <c r="E333" s="21"/>
      <c r="F333" s="21">
        <f>SUM(F331:F332)</f>
        <v>15</v>
      </c>
      <c r="G333" s="21">
        <f>SUM(G331:G332)</f>
        <v>11.15</v>
      </c>
      <c r="H333" s="21">
        <f>SUM(H331:H332)</f>
        <v>48.86</v>
      </c>
      <c r="I333" s="21">
        <f>SUM(I331:I332)</f>
        <v>225</v>
      </c>
      <c r="J333" s="21">
        <f>SUM(J331:J332)</f>
        <v>0.8899999999999999</v>
      </c>
      <c r="K333" s="21"/>
      <c r="L333" s="16"/>
      <c r="M333" s="22">
        <f>100/I341*I333</f>
        <v>7.5415286846233256</v>
      </c>
    </row>
    <row r="334" spans="2:13" ht="48" customHeight="1">
      <c r="B334" s="11" t="s">
        <v>46</v>
      </c>
      <c r="C334" s="4" t="s">
        <v>218</v>
      </c>
      <c r="D334" s="3">
        <v>110</v>
      </c>
      <c r="E334" s="3">
        <v>100</v>
      </c>
      <c r="F334" s="3">
        <v>13.98</v>
      </c>
      <c r="G334" s="3">
        <v>15.67</v>
      </c>
      <c r="H334" s="3">
        <v>18.29</v>
      </c>
      <c r="I334" s="3">
        <v>269.33</v>
      </c>
      <c r="J334" s="3">
        <v>1.29</v>
      </c>
      <c r="K334" s="3">
        <v>255</v>
      </c>
      <c r="L334" s="10"/>
      <c r="M334" s="5"/>
    </row>
    <row r="335" spans="2:13" ht="19.5" customHeight="1">
      <c r="B335" s="11"/>
      <c r="C335" s="4" t="s">
        <v>213</v>
      </c>
      <c r="D335" s="3">
        <v>220</v>
      </c>
      <c r="E335" s="3">
        <v>250</v>
      </c>
      <c r="F335" s="3">
        <v>4.63</v>
      </c>
      <c r="G335" s="3">
        <v>10.74</v>
      </c>
      <c r="H335" s="3">
        <v>28.39</v>
      </c>
      <c r="I335" s="3">
        <v>221.74</v>
      </c>
      <c r="J335" s="3">
        <v>19.63</v>
      </c>
      <c r="K335" s="3">
        <v>143</v>
      </c>
      <c r="L335" s="10" t="s">
        <v>238</v>
      </c>
      <c r="M335" s="5"/>
    </row>
    <row r="336" spans="2:13" ht="15.75">
      <c r="B336" s="11"/>
      <c r="C336" s="4" t="s">
        <v>206</v>
      </c>
      <c r="D336" s="3">
        <v>200</v>
      </c>
      <c r="E336" s="3">
        <v>200</v>
      </c>
      <c r="F336" s="3">
        <v>0</v>
      </c>
      <c r="G336" s="3">
        <v>0</v>
      </c>
      <c r="H336" s="3">
        <v>13</v>
      </c>
      <c r="I336" s="3">
        <v>49.8</v>
      </c>
      <c r="J336" s="3">
        <v>0.69</v>
      </c>
      <c r="K336" s="3">
        <v>135</v>
      </c>
      <c r="L336" s="16" t="s">
        <v>243</v>
      </c>
      <c r="M336" s="5"/>
    </row>
    <row r="337" spans="2:13" ht="15.75">
      <c r="B337" s="11"/>
      <c r="C337" s="2" t="s">
        <v>145</v>
      </c>
      <c r="D337" s="12">
        <v>50</v>
      </c>
      <c r="E337" s="12">
        <v>100</v>
      </c>
      <c r="F337" s="12">
        <v>8</v>
      </c>
      <c r="G337" s="12">
        <v>0.8</v>
      </c>
      <c r="H337" s="12">
        <v>49</v>
      </c>
      <c r="I337" s="12">
        <v>235</v>
      </c>
      <c r="J337" s="12"/>
      <c r="K337" s="20">
        <v>12.4</v>
      </c>
      <c r="L337" s="10" t="s">
        <v>25</v>
      </c>
      <c r="M337" s="5"/>
    </row>
    <row r="338" spans="2:13" ht="15.75">
      <c r="B338" s="11"/>
      <c r="C338" s="6" t="s">
        <v>53</v>
      </c>
      <c r="D338" s="21"/>
      <c r="E338" s="21"/>
      <c r="F338" s="23">
        <f>SUM(F334:F337)</f>
        <v>26.61</v>
      </c>
      <c r="G338" s="21">
        <f>SUM(G334:G337)</f>
        <v>27.21</v>
      </c>
      <c r="H338" s="21">
        <f>SUM(H334:H337)</f>
        <v>108.68</v>
      </c>
      <c r="I338" s="21">
        <f>SUM(I334:I337)</f>
        <v>775.87</v>
      </c>
      <c r="J338" s="21">
        <f>SUM(J334:J337)</f>
        <v>21.61</v>
      </c>
      <c r="K338" s="21"/>
      <c r="L338" s="16"/>
      <c r="M338" s="22">
        <f>100/I341*I338</f>
        <v>26.005537157949774</v>
      </c>
    </row>
    <row r="339" spans="2:13" ht="15.75">
      <c r="B339" s="11" t="s">
        <v>54</v>
      </c>
      <c r="C339" s="4" t="s">
        <v>55</v>
      </c>
      <c r="D339" s="52">
        <v>200</v>
      </c>
      <c r="E339" s="52">
        <v>200</v>
      </c>
      <c r="F339" s="52">
        <v>5.8</v>
      </c>
      <c r="G339" s="52">
        <v>6.4</v>
      </c>
      <c r="H339" s="52">
        <v>8</v>
      </c>
      <c r="I339" s="52">
        <v>118</v>
      </c>
      <c r="J339" s="52">
        <v>1.4</v>
      </c>
      <c r="K339" s="52">
        <v>389</v>
      </c>
      <c r="L339" s="10" t="s">
        <v>56</v>
      </c>
      <c r="M339" s="54"/>
    </row>
    <row r="340" spans="2:13" ht="15.75">
      <c r="B340" s="17"/>
      <c r="C340" s="6" t="s">
        <v>90</v>
      </c>
      <c r="D340" s="21"/>
      <c r="E340" s="21"/>
      <c r="F340" s="21">
        <f>SUM(F339)</f>
        <v>5.8</v>
      </c>
      <c r="G340" s="21">
        <f>SUM(G339)</f>
        <v>6.4</v>
      </c>
      <c r="H340" s="21">
        <f>SUM(H339)</f>
        <v>8</v>
      </c>
      <c r="I340" s="21">
        <f>SUM(I339)</f>
        <v>118</v>
      </c>
      <c r="J340" s="21">
        <f>SUM(J339)</f>
        <v>1.4</v>
      </c>
      <c r="K340" s="21"/>
      <c r="L340" s="16"/>
      <c r="M340" s="22">
        <f>100/I341*I340</f>
        <v>3.9551128212691218</v>
      </c>
    </row>
    <row r="341" spans="2:13" ht="47.25">
      <c r="B341" s="29" t="s">
        <v>195</v>
      </c>
      <c r="C341" s="30"/>
      <c r="D341" s="34"/>
      <c r="E341" s="34"/>
      <c r="F341" s="35">
        <f>F322+F330+F333+F338+F340</f>
        <v>111.53</v>
      </c>
      <c r="G341" s="35">
        <f>G322+G330+G333+G338+G340</f>
        <v>119.05000000000001</v>
      </c>
      <c r="H341" s="35">
        <f>H322+H330+H333+H338+H340</f>
        <v>429.70000000000005</v>
      </c>
      <c r="I341" s="35">
        <f>I322+I330+I333+I338+I340</f>
        <v>2983.48</v>
      </c>
      <c r="J341" s="35">
        <f>J322+J330+J333+J338+J340</f>
        <v>89.15</v>
      </c>
      <c r="K341" s="34"/>
      <c r="L341" s="10"/>
      <c r="M341" s="15"/>
    </row>
    <row r="342" spans="2:13" ht="31.5">
      <c r="B342" s="11"/>
      <c r="C342" s="2" t="s">
        <v>59</v>
      </c>
      <c r="D342" s="3"/>
      <c r="E342" s="3"/>
      <c r="F342" s="3">
        <v>1</v>
      </c>
      <c r="G342" s="3">
        <v>1</v>
      </c>
      <c r="H342" s="3">
        <v>4</v>
      </c>
      <c r="I342" s="3"/>
      <c r="J342" s="3"/>
      <c r="K342" s="3"/>
      <c r="L342" s="16"/>
      <c r="M342" s="26"/>
    </row>
    <row r="343" spans="2:13" ht="15.75">
      <c r="B343" s="13" t="s">
        <v>196</v>
      </c>
      <c r="C343" s="32"/>
      <c r="D343" s="14"/>
      <c r="E343" s="14"/>
      <c r="F343" s="14"/>
      <c r="G343" s="14"/>
      <c r="H343" s="14"/>
      <c r="I343" s="14"/>
      <c r="J343" s="14"/>
      <c r="K343" s="14"/>
      <c r="L343" s="10"/>
      <c r="M343" s="36"/>
    </row>
    <row r="344" spans="2:13" ht="15.75">
      <c r="B344" s="37" t="s">
        <v>14</v>
      </c>
      <c r="C344" s="2" t="s">
        <v>194</v>
      </c>
      <c r="D344" s="12">
        <v>10</v>
      </c>
      <c r="E344" s="12">
        <v>10</v>
      </c>
      <c r="F344" s="12">
        <v>0</v>
      </c>
      <c r="G344" s="12">
        <v>8.1999999999999993</v>
      </c>
      <c r="H344" s="12">
        <v>0.1</v>
      </c>
      <c r="I344" s="3">
        <v>75</v>
      </c>
      <c r="J344" s="12">
        <v>0</v>
      </c>
      <c r="K344" s="12">
        <v>14</v>
      </c>
      <c r="L344" s="16" t="s">
        <v>16</v>
      </c>
      <c r="M344" s="26"/>
    </row>
    <row r="345" spans="2:13" ht="31.5">
      <c r="B345" s="17"/>
      <c r="C345" s="4" t="s">
        <v>131</v>
      </c>
      <c r="D345" s="3">
        <v>30</v>
      </c>
      <c r="E345" s="3">
        <v>30</v>
      </c>
      <c r="F345" s="3">
        <v>13.81</v>
      </c>
      <c r="G345" s="3">
        <v>10.95</v>
      </c>
      <c r="H345" s="3">
        <v>31.39</v>
      </c>
      <c r="I345" s="3">
        <v>274.77999999999997</v>
      </c>
      <c r="J345" s="3">
        <v>0.92</v>
      </c>
      <c r="K345" s="3">
        <v>8</v>
      </c>
      <c r="L345" s="10" t="s">
        <v>221</v>
      </c>
      <c r="M345" s="5"/>
    </row>
    <row r="346" spans="2:13" ht="31.5">
      <c r="B346" s="17"/>
      <c r="C346" s="2" t="s">
        <v>19</v>
      </c>
      <c r="D346" s="18">
        <v>220</v>
      </c>
      <c r="E346" s="3">
        <v>250</v>
      </c>
      <c r="F346" s="19">
        <v>6.5</v>
      </c>
      <c r="G346" s="3">
        <v>10.199999999999999</v>
      </c>
      <c r="H346" s="3">
        <v>38.6</v>
      </c>
      <c r="I346" s="3">
        <v>271.39999999999998</v>
      </c>
      <c r="J346" s="3"/>
      <c r="K346" s="3">
        <v>173</v>
      </c>
      <c r="L346" s="16" t="s">
        <v>20</v>
      </c>
      <c r="M346" s="5"/>
    </row>
    <row r="347" spans="2:13" ht="15.75">
      <c r="B347" s="17"/>
      <c r="C347" s="2" t="s">
        <v>21</v>
      </c>
      <c r="D347" s="12">
        <v>200</v>
      </c>
      <c r="E347" s="12">
        <v>200</v>
      </c>
      <c r="F347" s="12">
        <v>3.52</v>
      </c>
      <c r="G347" s="12">
        <v>3.72</v>
      </c>
      <c r="H347" s="12">
        <v>25.49</v>
      </c>
      <c r="I347" s="12">
        <v>145.19999999999999</v>
      </c>
      <c r="J347" s="12">
        <v>1.3</v>
      </c>
      <c r="K347" s="12">
        <v>959</v>
      </c>
      <c r="L347" s="10" t="s">
        <v>22</v>
      </c>
      <c r="M347" s="5"/>
    </row>
    <row r="348" spans="2:13" ht="15.75">
      <c r="B348" s="17"/>
      <c r="C348" s="2" t="s">
        <v>23</v>
      </c>
      <c r="D348" s="12">
        <v>60</v>
      </c>
      <c r="E348" s="12">
        <v>100</v>
      </c>
      <c r="F348" s="20">
        <v>8</v>
      </c>
      <c r="G348" s="12">
        <v>0.8</v>
      </c>
      <c r="H348" s="12">
        <v>49.2</v>
      </c>
      <c r="I348" s="12">
        <v>235</v>
      </c>
      <c r="J348" s="12"/>
      <c r="K348" s="12" t="s">
        <v>24</v>
      </c>
      <c r="L348" s="16" t="s">
        <v>25</v>
      </c>
      <c r="M348" s="5"/>
    </row>
    <row r="349" spans="2:13" ht="15.75">
      <c r="B349" s="17"/>
      <c r="C349" s="6" t="s">
        <v>26</v>
      </c>
      <c r="D349" s="7"/>
      <c r="E349" s="7"/>
      <c r="F349" s="7">
        <f>SUM(F344:F348)</f>
        <v>31.830000000000002</v>
      </c>
      <c r="G349" s="7">
        <f>SUM(G344:G348)</f>
        <v>33.869999999999997</v>
      </c>
      <c r="H349" s="7">
        <f>SUM(H344:H348)</f>
        <v>144.78</v>
      </c>
      <c r="I349" s="7">
        <f>SUM(I344:I348)</f>
        <v>1001.3799999999999</v>
      </c>
      <c r="J349" s="7">
        <f>SUM(J344:J348)</f>
        <v>2.2200000000000002</v>
      </c>
      <c r="K349" s="7"/>
      <c r="L349" s="10"/>
      <c r="M349" s="22">
        <f>100/I368*I349</f>
        <v>31.32591932179</v>
      </c>
    </row>
    <row r="350" spans="2:13" ht="31.5">
      <c r="B350" s="11" t="s">
        <v>205</v>
      </c>
      <c r="C350" s="6" t="s">
        <v>81</v>
      </c>
      <c r="D350" s="21">
        <v>200</v>
      </c>
      <c r="E350" s="21">
        <v>250</v>
      </c>
      <c r="F350" s="21">
        <v>0.8</v>
      </c>
      <c r="G350" s="21">
        <v>0.8</v>
      </c>
      <c r="H350" s="21">
        <v>19.600000000000001</v>
      </c>
      <c r="I350" s="21">
        <v>94</v>
      </c>
      <c r="J350" s="21"/>
      <c r="K350" s="23" t="s">
        <v>141</v>
      </c>
      <c r="L350" s="10" t="s">
        <v>142</v>
      </c>
      <c r="M350" s="15"/>
    </row>
    <row r="351" spans="2:13" ht="31.5">
      <c r="B351" s="17" t="s">
        <v>27</v>
      </c>
      <c r="C351" s="2" t="s">
        <v>99</v>
      </c>
      <c r="D351" s="3">
        <v>70</v>
      </c>
      <c r="E351" s="3">
        <v>80</v>
      </c>
      <c r="F351" s="3">
        <v>1</v>
      </c>
      <c r="G351" s="3">
        <v>0.4</v>
      </c>
      <c r="H351" s="3">
        <v>2.2999999999999998</v>
      </c>
      <c r="I351" s="3">
        <v>21</v>
      </c>
      <c r="J351" s="3">
        <v>5</v>
      </c>
      <c r="K351" s="3">
        <v>70</v>
      </c>
      <c r="L351" s="16" t="s">
        <v>100</v>
      </c>
      <c r="M351" s="5"/>
    </row>
    <row r="352" spans="2:13" ht="47.25">
      <c r="B352" s="17"/>
      <c r="C352" s="2" t="s">
        <v>101</v>
      </c>
      <c r="D352" s="52">
        <v>250</v>
      </c>
      <c r="E352" s="52">
        <v>350</v>
      </c>
      <c r="F352" s="52">
        <v>6.4</v>
      </c>
      <c r="G352" s="57">
        <v>8.5</v>
      </c>
      <c r="H352" s="52">
        <v>17.8</v>
      </c>
      <c r="I352" s="52">
        <v>200.47</v>
      </c>
      <c r="J352" s="52">
        <v>14.1</v>
      </c>
      <c r="K352" s="52">
        <v>99</v>
      </c>
      <c r="L352" s="10" t="s">
        <v>102</v>
      </c>
      <c r="M352" s="5"/>
    </row>
    <row r="353" spans="2:13" ht="15.75">
      <c r="B353" s="17"/>
      <c r="C353" s="4" t="s">
        <v>103</v>
      </c>
      <c r="D353" s="3">
        <v>90</v>
      </c>
      <c r="E353" s="3">
        <v>100</v>
      </c>
      <c r="F353" s="3">
        <v>15.02</v>
      </c>
      <c r="G353" s="3">
        <v>13.25</v>
      </c>
      <c r="H353" s="3">
        <v>4.2</v>
      </c>
      <c r="I353" s="3">
        <v>333</v>
      </c>
      <c r="J353" s="3">
        <v>1.53</v>
      </c>
      <c r="K353" s="3">
        <v>246</v>
      </c>
      <c r="L353" s="16" t="s">
        <v>104</v>
      </c>
      <c r="M353" s="5"/>
    </row>
    <row r="354" spans="2:13" ht="15.75">
      <c r="B354" s="17"/>
      <c r="C354" s="2" t="s">
        <v>128</v>
      </c>
      <c r="D354" s="12"/>
      <c r="E354" s="12">
        <v>180</v>
      </c>
      <c r="F354" s="12">
        <v>9.31</v>
      </c>
      <c r="G354" s="12">
        <v>10.72</v>
      </c>
      <c r="H354" s="12">
        <v>45.72</v>
      </c>
      <c r="I354" s="12">
        <v>210</v>
      </c>
      <c r="J354" s="12">
        <v>0</v>
      </c>
      <c r="K354" s="12">
        <v>0.30299999999999999</v>
      </c>
      <c r="L354" s="10" t="s">
        <v>36</v>
      </c>
      <c r="M354" s="5"/>
    </row>
    <row r="355" spans="2:13" ht="15.75">
      <c r="B355" s="17"/>
      <c r="C355" s="2" t="s">
        <v>140</v>
      </c>
      <c r="D355" s="12">
        <v>200</v>
      </c>
      <c r="E355" s="12">
        <v>200</v>
      </c>
      <c r="F355" s="12">
        <v>1.2</v>
      </c>
      <c r="G355" s="12">
        <v>0</v>
      </c>
      <c r="H355" s="12">
        <v>27.6</v>
      </c>
      <c r="I355" s="12">
        <v>111</v>
      </c>
      <c r="J355" s="12">
        <v>0.92</v>
      </c>
      <c r="K355" s="12">
        <v>350</v>
      </c>
      <c r="L355" s="16" t="s">
        <v>37</v>
      </c>
      <c r="M355" s="5"/>
    </row>
    <row r="356" spans="2:13" ht="15.75">
      <c r="B356" s="17"/>
      <c r="C356" s="2" t="s">
        <v>38</v>
      </c>
      <c r="D356" s="12">
        <v>80</v>
      </c>
      <c r="E356" s="12">
        <v>120</v>
      </c>
      <c r="F356" s="12">
        <v>8</v>
      </c>
      <c r="G356" s="12">
        <v>1</v>
      </c>
      <c r="H356" s="12">
        <v>40</v>
      </c>
      <c r="I356" s="12">
        <v>188</v>
      </c>
      <c r="J356" s="25"/>
      <c r="K356" s="12" t="s">
        <v>39</v>
      </c>
      <c r="L356" s="10" t="s">
        <v>40</v>
      </c>
      <c r="M356" s="5"/>
    </row>
    <row r="357" spans="2:13" ht="15.75">
      <c r="B357" s="17"/>
      <c r="C357" s="6" t="s">
        <v>41</v>
      </c>
      <c r="D357" s="7">
        <f t="shared" ref="D357:J357" si="1">SUM(D351:D356)</f>
        <v>690</v>
      </c>
      <c r="E357" s="7">
        <f t="shared" si="1"/>
        <v>1030</v>
      </c>
      <c r="F357" s="7">
        <f t="shared" si="1"/>
        <v>40.930000000000007</v>
      </c>
      <c r="G357" s="7">
        <f t="shared" si="1"/>
        <v>33.869999999999997</v>
      </c>
      <c r="H357" s="7">
        <f t="shared" si="1"/>
        <v>137.62</v>
      </c>
      <c r="I357" s="7">
        <f t="shared" si="1"/>
        <v>1063.47</v>
      </c>
      <c r="J357" s="7">
        <f t="shared" si="1"/>
        <v>21.550000000000004</v>
      </c>
      <c r="K357" s="7"/>
      <c r="L357" s="16"/>
      <c r="M357" s="22">
        <f>100/I368*I357</f>
        <v>33.26826521514711</v>
      </c>
    </row>
    <row r="358" spans="2:13" ht="15.75">
      <c r="B358" s="17" t="s">
        <v>42</v>
      </c>
      <c r="C358" s="4" t="s">
        <v>228</v>
      </c>
      <c r="D358" s="3">
        <v>90</v>
      </c>
      <c r="E358" s="3">
        <v>90</v>
      </c>
      <c r="F358" s="3">
        <v>10</v>
      </c>
      <c r="G358" s="3">
        <v>15</v>
      </c>
      <c r="H358" s="3">
        <v>95</v>
      </c>
      <c r="I358" s="3">
        <v>271</v>
      </c>
      <c r="J358" s="3">
        <v>0.6</v>
      </c>
      <c r="K358" s="3">
        <v>112</v>
      </c>
      <c r="L358" s="10" t="s">
        <v>106</v>
      </c>
      <c r="M358" s="5"/>
    </row>
    <row r="359" spans="2:13" ht="15.75">
      <c r="B359" s="17"/>
      <c r="C359" s="27" t="s">
        <v>79</v>
      </c>
      <c r="D359" s="3">
        <v>200</v>
      </c>
      <c r="E359" s="3">
        <v>200</v>
      </c>
      <c r="F359" s="3">
        <v>1</v>
      </c>
      <c r="G359" s="3">
        <v>0.2</v>
      </c>
      <c r="H359" s="3">
        <v>20.2</v>
      </c>
      <c r="I359" s="3">
        <v>92</v>
      </c>
      <c r="J359" s="3"/>
      <c r="K359" s="3" t="s">
        <v>24</v>
      </c>
      <c r="L359" s="16" t="s">
        <v>80</v>
      </c>
      <c r="M359" s="5"/>
    </row>
    <row r="360" spans="2:13" ht="15.75">
      <c r="B360" s="17"/>
      <c r="C360" s="6" t="s">
        <v>45</v>
      </c>
      <c r="D360" s="7"/>
      <c r="E360" s="7"/>
      <c r="F360" s="7">
        <f>SUM(F358:F359)</f>
        <v>11</v>
      </c>
      <c r="G360" s="7">
        <f>SUM(G358:G359)</f>
        <v>15.2</v>
      </c>
      <c r="H360" s="7">
        <f>SUM(H358:H359)</f>
        <v>115.2</v>
      </c>
      <c r="I360" s="7">
        <f>SUM(I358:I359)</f>
        <v>363</v>
      </c>
      <c r="J360" s="7">
        <f>SUM(J358:J359)</f>
        <v>0.6</v>
      </c>
      <c r="K360" s="7"/>
      <c r="L360" s="16"/>
      <c r="M360" s="22">
        <f>100/I368*I360</f>
        <v>11.355637933461594</v>
      </c>
    </row>
    <row r="361" spans="2:13" ht="31.5">
      <c r="B361" s="17" t="s">
        <v>107</v>
      </c>
      <c r="C361" s="2" t="s">
        <v>215</v>
      </c>
      <c r="D361" s="3">
        <v>110</v>
      </c>
      <c r="E361" s="3">
        <v>120</v>
      </c>
      <c r="F361" s="3">
        <v>12.83</v>
      </c>
      <c r="G361" s="3">
        <v>20.3</v>
      </c>
      <c r="H361" s="43">
        <v>4.72</v>
      </c>
      <c r="I361" s="3">
        <v>218</v>
      </c>
      <c r="J361" s="3">
        <v>2.64</v>
      </c>
      <c r="K361" s="3">
        <v>210</v>
      </c>
      <c r="L361" s="16" t="s">
        <v>241</v>
      </c>
      <c r="M361" s="5"/>
    </row>
    <row r="362" spans="2:13" ht="15.75">
      <c r="B362" s="17"/>
      <c r="C362" s="27" t="s">
        <v>214</v>
      </c>
      <c r="D362" s="24">
        <v>100</v>
      </c>
      <c r="E362" s="24">
        <v>180</v>
      </c>
      <c r="F362" s="24">
        <v>3.2</v>
      </c>
      <c r="G362" s="24">
        <v>7</v>
      </c>
      <c r="H362" s="24">
        <v>23.34</v>
      </c>
      <c r="I362" s="24">
        <v>138.80000000000001</v>
      </c>
      <c r="J362" s="24">
        <v>24.11</v>
      </c>
      <c r="K362" s="24">
        <v>125</v>
      </c>
      <c r="L362" s="16" t="s">
        <v>232</v>
      </c>
      <c r="M362" s="15"/>
    </row>
    <row r="363" spans="2:13" ht="15.75">
      <c r="B363" s="17"/>
      <c r="C363" s="2" t="s">
        <v>50</v>
      </c>
      <c r="D363" s="12">
        <v>200</v>
      </c>
      <c r="E363" s="12">
        <v>200</v>
      </c>
      <c r="F363" s="12">
        <v>0.04</v>
      </c>
      <c r="G363" s="12">
        <v>0</v>
      </c>
      <c r="H363" s="12">
        <v>15.12</v>
      </c>
      <c r="I363" s="12">
        <v>59</v>
      </c>
      <c r="J363" s="12">
        <v>2</v>
      </c>
      <c r="K363" s="12">
        <v>377</v>
      </c>
      <c r="L363" s="10" t="s">
        <v>51</v>
      </c>
      <c r="M363" s="5"/>
    </row>
    <row r="364" spans="2:13" ht="15.75">
      <c r="B364" s="17"/>
      <c r="C364" s="2" t="s">
        <v>52</v>
      </c>
      <c r="D364" s="12">
        <v>50</v>
      </c>
      <c r="E364" s="12">
        <v>100</v>
      </c>
      <c r="F364" s="12">
        <v>8</v>
      </c>
      <c r="G364" s="12">
        <v>0.8</v>
      </c>
      <c r="H364" s="12">
        <v>49</v>
      </c>
      <c r="I364" s="12">
        <v>235</v>
      </c>
      <c r="J364" s="12"/>
      <c r="K364" s="20">
        <v>12.4</v>
      </c>
      <c r="L364" s="10" t="s">
        <v>25</v>
      </c>
      <c r="M364" s="5"/>
    </row>
    <row r="365" spans="2:13" ht="15.75">
      <c r="B365" s="17"/>
      <c r="C365" s="6" t="s">
        <v>53</v>
      </c>
      <c r="D365" s="7"/>
      <c r="E365" s="7"/>
      <c r="F365" s="7">
        <f>SUM(F361:F364)</f>
        <v>24.07</v>
      </c>
      <c r="G365" s="7">
        <f>SUM(G361:G364)</f>
        <v>28.1</v>
      </c>
      <c r="H365" s="7">
        <f>SUM(H361:H364)</f>
        <v>92.18</v>
      </c>
      <c r="I365" s="7">
        <f>SUM(I361:I364)</f>
        <v>650.79999999999995</v>
      </c>
      <c r="J365" s="7"/>
      <c r="K365" s="7"/>
      <c r="L365" s="16"/>
      <c r="M365" s="22">
        <f>100/I368*I365</f>
        <v>20.358813132498085</v>
      </c>
    </row>
    <row r="366" spans="2:13" ht="15.75">
      <c r="B366" s="17" t="s">
        <v>54</v>
      </c>
      <c r="C366" s="4" t="s">
        <v>197</v>
      </c>
      <c r="D366" s="3">
        <v>200</v>
      </c>
      <c r="E366" s="3">
        <v>200</v>
      </c>
      <c r="F366" s="3">
        <v>5.8</v>
      </c>
      <c r="G366" s="3">
        <v>6.4</v>
      </c>
      <c r="H366" s="3">
        <v>8</v>
      </c>
      <c r="I366" s="3">
        <v>118</v>
      </c>
      <c r="J366" s="3">
        <v>1.4</v>
      </c>
      <c r="K366" s="3">
        <v>389</v>
      </c>
      <c r="L366" s="10" t="s">
        <v>113</v>
      </c>
      <c r="M366" s="5"/>
    </row>
    <row r="367" spans="2:13" ht="15.75">
      <c r="B367" s="17"/>
      <c r="C367" s="6" t="s">
        <v>90</v>
      </c>
      <c r="D367" s="7"/>
      <c r="E367" s="7"/>
      <c r="F367" s="7">
        <f>SUM(F366)</f>
        <v>5.8</v>
      </c>
      <c r="G367" s="7">
        <f>SUM(G366)</f>
        <v>6.4</v>
      </c>
      <c r="H367" s="7">
        <f>SUM(H366)</f>
        <v>8</v>
      </c>
      <c r="I367" s="7">
        <f>SUM(I366)</f>
        <v>118</v>
      </c>
      <c r="J367" s="7">
        <f>SUM(J366)</f>
        <v>1.4</v>
      </c>
      <c r="K367" s="7"/>
      <c r="L367" s="16"/>
      <c r="M367" s="22"/>
    </row>
    <row r="368" spans="2:13" ht="47.25">
      <c r="B368" s="29" t="s">
        <v>198</v>
      </c>
      <c r="C368" s="30"/>
      <c r="D368" s="34"/>
      <c r="E368" s="34"/>
      <c r="F368" s="34">
        <f>F349+F357+F360+F365+F367</f>
        <v>113.63000000000001</v>
      </c>
      <c r="G368" s="34">
        <f>G349+G357+G360+G365+G367</f>
        <v>117.44</v>
      </c>
      <c r="H368" s="34">
        <f>H349+H357+H360+H365+H367</f>
        <v>497.78</v>
      </c>
      <c r="I368" s="34">
        <f>I349+I357+I360+I365+I367</f>
        <v>3196.6499999999996</v>
      </c>
      <c r="J368" s="34">
        <f>J349+J357+J360+J365+J367</f>
        <v>25.770000000000003</v>
      </c>
      <c r="K368" s="34"/>
      <c r="L368" s="10"/>
      <c r="M368" s="15"/>
    </row>
    <row r="369" spans="2:13" ht="31.5">
      <c r="B369" s="11"/>
      <c r="C369" s="2" t="s">
        <v>59</v>
      </c>
      <c r="D369" s="3"/>
      <c r="E369" s="3"/>
      <c r="F369" s="3">
        <v>1</v>
      </c>
      <c r="G369" s="3">
        <v>1</v>
      </c>
      <c r="H369" s="3">
        <v>4</v>
      </c>
      <c r="I369" s="3"/>
      <c r="J369" s="3"/>
      <c r="K369" s="3"/>
      <c r="L369" s="16"/>
      <c r="M369" s="5"/>
    </row>
    <row r="370" spans="2:13" ht="15.75">
      <c r="B370" s="17" t="s">
        <v>199</v>
      </c>
      <c r="C370" s="47"/>
      <c r="D370" s="3"/>
      <c r="E370" s="3"/>
      <c r="F370" s="3"/>
      <c r="G370" s="3"/>
      <c r="H370" s="3"/>
      <c r="I370" s="3"/>
      <c r="J370" s="3"/>
      <c r="K370" s="3"/>
      <c r="L370" s="10"/>
      <c r="M370" s="5"/>
    </row>
    <row r="371" spans="2:13" ht="15.75">
      <c r="B371" s="17" t="s">
        <v>14</v>
      </c>
      <c r="C371" s="4" t="s">
        <v>116</v>
      </c>
      <c r="D371" s="12">
        <v>10</v>
      </c>
      <c r="E371" s="12">
        <v>10</v>
      </c>
      <c r="F371" s="12">
        <v>0</v>
      </c>
      <c r="G371" s="12">
        <v>8.1999999999999993</v>
      </c>
      <c r="H371" s="12">
        <v>0.1</v>
      </c>
      <c r="I371" s="3">
        <v>75</v>
      </c>
      <c r="J371" s="12">
        <v>0</v>
      </c>
      <c r="K371" s="12">
        <v>14</v>
      </c>
      <c r="L371" s="16" t="s">
        <v>16</v>
      </c>
      <c r="M371" s="5"/>
    </row>
    <row r="372" spans="2:13" ht="15.75">
      <c r="B372" s="17"/>
      <c r="C372" s="4" t="s">
        <v>93</v>
      </c>
      <c r="D372" s="3" t="s">
        <v>94</v>
      </c>
      <c r="E372" s="3" t="s">
        <v>95</v>
      </c>
      <c r="F372" s="3">
        <v>5.0999999999999996</v>
      </c>
      <c r="G372" s="3">
        <v>4.5999999999999996</v>
      </c>
      <c r="H372" s="3">
        <v>0.3</v>
      </c>
      <c r="I372" s="3">
        <v>63</v>
      </c>
      <c r="J372" s="3">
        <v>0</v>
      </c>
      <c r="K372" s="3">
        <v>209</v>
      </c>
      <c r="L372" s="10" t="s">
        <v>96</v>
      </c>
      <c r="M372" s="5"/>
    </row>
    <row r="373" spans="2:13" ht="47.25">
      <c r="B373" s="17"/>
      <c r="C373" s="27" t="s">
        <v>63</v>
      </c>
      <c r="D373" s="24">
        <v>220</v>
      </c>
      <c r="E373" s="24">
        <v>250</v>
      </c>
      <c r="F373" s="24">
        <v>6</v>
      </c>
      <c r="G373" s="24">
        <v>10</v>
      </c>
      <c r="H373" s="24">
        <v>37.299999999999997</v>
      </c>
      <c r="I373" s="24">
        <v>262.5</v>
      </c>
      <c r="J373" s="24">
        <v>0</v>
      </c>
      <c r="K373" s="24">
        <v>173</v>
      </c>
      <c r="L373" s="16" t="s">
        <v>64</v>
      </c>
      <c r="M373" s="15"/>
    </row>
    <row r="374" spans="2:13" ht="15.75">
      <c r="B374" s="17"/>
      <c r="C374" s="2" t="s">
        <v>65</v>
      </c>
      <c r="D374" s="12">
        <v>200</v>
      </c>
      <c r="E374" s="12">
        <v>200</v>
      </c>
      <c r="F374" s="12">
        <v>7.2</v>
      </c>
      <c r="G374" s="12">
        <v>7.3</v>
      </c>
      <c r="H374" s="12">
        <v>23.17</v>
      </c>
      <c r="I374" s="12">
        <v>175</v>
      </c>
      <c r="J374" s="12">
        <v>1.8</v>
      </c>
      <c r="K374" s="12">
        <v>379</v>
      </c>
      <c r="L374" s="10" t="s">
        <v>66</v>
      </c>
      <c r="M374" s="5"/>
    </row>
    <row r="375" spans="2:13" ht="15.75">
      <c r="B375" s="17"/>
      <c r="C375" s="2" t="s">
        <v>23</v>
      </c>
      <c r="D375" s="12">
        <v>60</v>
      </c>
      <c r="E375" s="12">
        <v>100</v>
      </c>
      <c r="F375" s="20">
        <v>8</v>
      </c>
      <c r="G375" s="12">
        <v>0.8</v>
      </c>
      <c r="H375" s="12">
        <v>49.2</v>
      </c>
      <c r="I375" s="12">
        <v>235</v>
      </c>
      <c r="J375" s="12"/>
      <c r="K375" s="12" t="s">
        <v>24</v>
      </c>
      <c r="L375" s="16" t="s">
        <v>25</v>
      </c>
      <c r="M375" s="5"/>
    </row>
    <row r="376" spans="2:13" ht="15.75">
      <c r="B376" s="17"/>
      <c r="C376" s="6" t="s">
        <v>26</v>
      </c>
      <c r="D376" s="7"/>
      <c r="E376" s="7"/>
      <c r="F376" s="7">
        <f>SUM(F371:F375)</f>
        <v>26.3</v>
      </c>
      <c r="G376" s="7">
        <f>SUM(G371:G375)</f>
        <v>30.9</v>
      </c>
      <c r="H376" s="7">
        <f>SUM(H371:H375)</f>
        <v>110.07</v>
      </c>
      <c r="I376" s="7">
        <f>SUM(I371:I375)</f>
        <v>810.5</v>
      </c>
      <c r="J376" s="7">
        <f>SUM(J371:J375)</f>
        <v>1.8</v>
      </c>
      <c r="K376" s="7"/>
      <c r="L376" s="58"/>
      <c r="M376" s="22">
        <f>100/I397*I376</f>
        <v>25.312304809494066</v>
      </c>
    </row>
    <row r="377" spans="2:13" ht="31.5">
      <c r="B377" s="11" t="s">
        <v>205</v>
      </c>
      <c r="C377" s="6" t="s">
        <v>81</v>
      </c>
      <c r="D377" s="21">
        <v>200</v>
      </c>
      <c r="E377" s="21">
        <v>250</v>
      </c>
      <c r="F377" s="21">
        <v>0.8</v>
      </c>
      <c r="G377" s="21">
        <v>0.8</v>
      </c>
      <c r="H377" s="21">
        <v>19.600000000000001</v>
      </c>
      <c r="I377" s="21">
        <v>94</v>
      </c>
      <c r="J377" s="21"/>
      <c r="K377" s="23" t="s">
        <v>141</v>
      </c>
      <c r="L377" s="10" t="s">
        <v>142</v>
      </c>
      <c r="M377" s="15"/>
    </row>
    <row r="378" spans="2:13" ht="15.75">
      <c r="B378" s="17" t="s">
        <v>118</v>
      </c>
      <c r="C378" s="2" t="s">
        <v>28</v>
      </c>
      <c r="D378" s="12">
        <v>70</v>
      </c>
      <c r="E378" s="12">
        <v>80</v>
      </c>
      <c r="F378" s="20">
        <v>1.24</v>
      </c>
      <c r="G378" s="12">
        <v>10.14</v>
      </c>
      <c r="H378" s="12">
        <v>7.47</v>
      </c>
      <c r="I378" s="12">
        <v>130</v>
      </c>
      <c r="J378" s="12">
        <v>9.36</v>
      </c>
      <c r="K378" s="12">
        <v>68</v>
      </c>
      <c r="L378" s="16" t="s">
        <v>29</v>
      </c>
      <c r="M378" s="5"/>
    </row>
    <row r="379" spans="2:13" ht="15.75">
      <c r="B379" s="17"/>
      <c r="C379" s="4" t="s">
        <v>119</v>
      </c>
      <c r="D379" s="3">
        <v>250</v>
      </c>
      <c r="E379" s="3">
        <v>350</v>
      </c>
      <c r="F379" s="3">
        <v>22.35</v>
      </c>
      <c r="G379" s="3">
        <v>19.920000000000002</v>
      </c>
      <c r="H379" s="3">
        <v>24</v>
      </c>
      <c r="I379" s="3">
        <v>364.3</v>
      </c>
      <c r="J379" s="3">
        <v>11.55</v>
      </c>
      <c r="K379" s="3">
        <v>101</v>
      </c>
      <c r="L379" s="10" t="s">
        <v>120</v>
      </c>
      <c r="M379" s="5"/>
    </row>
    <row r="380" spans="2:13" ht="15.75">
      <c r="B380" s="17"/>
      <c r="C380" s="4" t="s">
        <v>219</v>
      </c>
      <c r="D380" s="3">
        <v>110</v>
      </c>
      <c r="E380" s="3">
        <v>80</v>
      </c>
      <c r="F380" s="3">
        <v>10.09</v>
      </c>
      <c r="G380" s="3">
        <v>8.67</v>
      </c>
      <c r="H380" s="3">
        <v>9.25</v>
      </c>
      <c r="I380" s="3">
        <v>155</v>
      </c>
      <c r="J380" s="3" t="s">
        <v>220</v>
      </c>
      <c r="K380" s="3">
        <v>268</v>
      </c>
      <c r="L380" s="16" t="s">
        <v>33</v>
      </c>
      <c r="M380" s="5"/>
    </row>
    <row r="381" spans="2:13" ht="15.75">
      <c r="B381" s="17"/>
      <c r="C381" s="4" t="s">
        <v>73</v>
      </c>
      <c r="D381" s="12">
        <v>150</v>
      </c>
      <c r="E381" s="12">
        <v>200</v>
      </c>
      <c r="F381" s="12">
        <v>4.8</v>
      </c>
      <c r="G381" s="12">
        <v>5.76</v>
      </c>
      <c r="H381" s="12">
        <v>50.04</v>
      </c>
      <c r="I381" s="12">
        <v>284</v>
      </c>
      <c r="J381" s="12">
        <v>0</v>
      </c>
      <c r="K381" s="12">
        <v>302</v>
      </c>
      <c r="L381" s="10" t="s">
        <v>74</v>
      </c>
      <c r="M381" s="5"/>
    </row>
    <row r="382" spans="2:13" ht="15.75">
      <c r="B382" s="17"/>
      <c r="C382" s="4" t="s">
        <v>124</v>
      </c>
      <c r="D382" s="3">
        <v>30</v>
      </c>
      <c r="E382" s="3">
        <v>30</v>
      </c>
      <c r="F382" s="3">
        <v>0.56999999999999995</v>
      </c>
      <c r="G382" s="3">
        <v>1.56</v>
      </c>
      <c r="H382" s="3">
        <v>1.71</v>
      </c>
      <c r="I382" s="3">
        <v>23.4</v>
      </c>
      <c r="J382" s="3"/>
      <c r="K382" s="3">
        <v>330</v>
      </c>
      <c r="L382" s="16" t="s">
        <v>200</v>
      </c>
      <c r="M382" s="5"/>
    </row>
    <row r="383" spans="2:13" ht="15.75">
      <c r="B383" s="17"/>
      <c r="C383" s="4" t="s">
        <v>229</v>
      </c>
      <c r="D383" s="12">
        <v>200</v>
      </c>
      <c r="E383" s="12">
        <v>200</v>
      </c>
      <c r="F383" s="12">
        <v>0.2</v>
      </c>
      <c r="G383" s="12">
        <v>0.2</v>
      </c>
      <c r="H383" s="12">
        <v>22.3</v>
      </c>
      <c r="I383" s="12">
        <v>110</v>
      </c>
      <c r="J383" s="12" t="s">
        <v>76</v>
      </c>
      <c r="K383" s="12">
        <v>859</v>
      </c>
      <c r="L383" s="10" t="s">
        <v>236</v>
      </c>
      <c r="M383" s="5"/>
    </row>
    <row r="384" spans="2:13" ht="15.75">
      <c r="B384" s="17"/>
      <c r="C384" s="2" t="s">
        <v>38</v>
      </c>
      <c r="D384" s="12">
        <v>80</v>
      </c>
      <c r="E384" s="12">
        <v>120</v>
      </c>
      <c r="F384" s="12">
        <v>8</v>
      </c>
      <c r="G384" s="12">
        <v>1</v>
      </c>
      <c r="H384" s="12">
        <v>40</v>
      </c>
      <c r="I384" s="12">
        <v>188</v>
      </c>
      <c r="J384" s="25"/>
      <c r="K384" s="12" t="s">
        <v>39</v>
      </c>
      <c r="L384" s="16" t="s">
        <v>40</v>
      </c>
      <c r="M384" s="5"/>
    </row>
    <row r="385" spans="2:13" ht="15.75">
      <c r="B385" s="17"/>
      <c r="C385" s="6" t="s">
        <v>41</v>
      </c>
      <c r="D385" s="7"/>
      <c r="E385" s="7"/>
      <c r="F385" s="42">
        <f>SUM(F378:F384)</f>
        <v>47.25</v>
      </c>
      <c r="G385" s="7">
        <f>SUM(G378:G384)</f>
        <v>47.250000000000007</v>
      </c>
      <c r="H385" s="7">
        <f>SUM(H378:H384)</f>
        <v>154.76999999999998</v>
      </c>
      <c r="I385" s="7">
        <f>SUM(I378:I384)</f>
        <v>1254.6999999999998</v>
      </c>
      <c r="J385" s="7">
        <f>SUM(J378:J384)</f>
        <v>20.91</v>
      </c>
      <c r="K385" s="7"/>
      <c r="L385" s="10"/>
      <c r="M385" s="22">
        <f>100/I397*I385</f>
        <v>39.184884447220483</v>
      </c>
    </row>
    <row r="386" spans="2:13" ht="31.5">
      <c r="B386" s="17" t="s">
        <v>127</v>
      </c>
      <c r="C386" s="4" t="s">
        <v>226</v>
      </c>
      <c r="D386" s="12">
        <v>90</v>
      </c>
      <c r="E386" s="12">
        <v>90</v>
      </c>
      <c r="F386" s="12">
        <v>7.56</v>
      </c>
      <c r="G386" s="12">
        <v>13.4</v>
      </c>
      <c r="H386" s="12">
        <v>62.2</v>
      </c>
      <c r="I386" s="12">
        <v>257.8</v>
      </c>
      <c r="J386" s="12">
        <v>0</v>
      </c>
      <c r="K386" s="12">
        <v>426</v>
      </c>
      <c r="L386" s="10" t="s">
        <v>78</v>
      </c>
      <c r="M386" s="5"/>
    </row>
    <row r="387" spans="2:13" ht="15.75">
      <c r="B387" s="17"/>
      <c r="C387" s="4" t="s">
        <v>230</v>
      </c>
      <c r="D387" s="12">
        <v>200</v>
      </c>
      <c r="E387" s="12">
        <v>200</v>
      </c>
      <c r="F387" s="20">
        <v>0.38</v>
      </c>
      <c r="G387" s="12">
        <v>0.17</v>
      </c>
      <c r="H387" s="12">
        <v>20.350000000000001</v>
      </c>
      <c r="I387" s="12">
        <v>126</v>
      </c>
      <c r="J387" s="12">
        <v>156</v>
      </c>
      <c r="K387" s="12">
        <v>388</v>
      </c>
      <c r="L387" s="16" t="s">
        <v>44</v>
      </c>
      <c r="M387" s="5"/>
    </row>
    <row r="388" spans="2:13" ht="15.75">
      <c r="B388" s="17"/>
      <c r="C388" s="6" t="s">
        <v>45</v>
      </c>
      <c r="D388" s="7"/>
      <c r="E388" s="7"/>
      <c r="F388" s="7">
        <f>SUM(F386:F387)</f>
        <v>7.9399999999999995</v>
      </c>
      <c r="G388" s="7">
        <f>SUM(G386:G387)</f>
        <v>13.57</v>
      </c>
      <c r="H388" s="7">
        <f>SUM(H386:H387)</f>
        <v>82.550000000000011</v>
      </c>
      <c r="I388" s="7">
        <f>SUM(I386:I387)</f>
        <v>383.8</v>
      </c>
      <c r="J388" s="7">
        <f>SUM(J386:J387)</f>
        <v>156</v>
      </c>
      <c r="K388" s="7"/>
      <c r="L388" s="16"/>
      <c r="M388" s="22">
        <f>100/I397*I388</f>
        <v>11.986258588382261</v>
      </c>
    </row>
    <row r="389" spans="2:13" ht="15.75">
      <c r="B389" s="17" t="s">
        <v>107</v>
      </c>
      <c r="C389" s="4"/>
      <c r="D389" s="3"/>
      <c r="E389" s="3"/>
      <c r="F389" s="3"/>
      <c r="G389" s="3"/>
      <c r="H389" s="3"/>
      <c r="I389" s="3"/>
      <c r="J389" s="3"/>
      <c r="K389" s="3"/>
      <c r="L389" s="10"/>
      <c r="M389" s="5"/>
    </row>
    <row r="390" spans="2:13" ht="15.75">
      <c r="B390" s="17"/>
      <c r="C390" s="2" t="s">
        <v>184</v>
      </c>
      <c r="D390" s="12">
        <v>90</v>
      </c>
      <c r="E390" s="12">
        <v>80</v>
      </c>
      <c r="F390" s="20">
        <v>12.05</v>
      </c>
      <c r="G390" s="43">
        <v>7.21</v>
      </c>
      <c r="H390" s="12">
        <v>10.220000000000001</v>
      </c>
      <c r="I390" s="12">
        <v>155</v>
      </c>
      <c r="J390" s="12">
        <v>0.56000000000000005</v>
      </c>
      <c r="K390" s="12">
        <v>279</v>
      </c>
      <c r="L390" s="16" t="s">
        <v>185</v>
      </c>
      <c r="M390" s="5"/>
    </row>
    <row r="391" spans="2:13" ht="15.75">
      <c r="B391" s="17"/>
      <c r="C391" s="2" t="s">
        <v>84</v>
      </c>
      <c r="D391" s="3">
        <v>220</v>
      </c>
      <c r="E391" s="3">
        <v>250</v>
      </c>
      <c r="F391" s="3">
        <v>5</v>
      </c>
      <c r="G391" s="3">
        <v>8.3000000000000007</v>
      </c>
      <c r="H391" s="3">
        <v>23</v>
      </c>
      <c r="I391" s="3">
        <v>188</v>
      </c>
      <c r="J391" s="3">
        <v>42.6</v>
      </c>
      <c r="K391" s="3">
        <v>139</v>
      </c>
      <c r="L391" s="10" t="s">
        <v>85</v>
      </c>
      <c r="M391" s="5"/>
    </row>
    <row r="392" spans="2:13" ht="15.75">
      <c r="B392" s="17"/>
      <c r="C392" s="4" t="s">
        <v>86</v>
      </c>
      <c r="D392" s="12">
        <v>200</v>
      </c>
      <c r="E392" s="12">
        <v>200</v>
      </c>
      <c r="F392" s="12">
        <v>0</v>
      </c>
      <c r="G392" s="12">
        <v>0</v>
      </c>
      <c r="H392" s="12">
        <v>14.97</v>
      </c>
      <c r="I392" s="12">
        <v>57</v>
      </c>
      <c r="J392" s="12">
        <v>0</v>
      </c>
      <c r="K392" s="12">
        <v>375</v>
      </c>
      <c r="L392" s="16" t="s">
        <v>87</v>
      </c>
      <c r="M392" s="5"/>
    </row>
    <row r="393" spans="2:13" ht="15.75">
      <c r="B393" s="17"/>
      <c r="C393" s="2" t="s">
        <v>52</v>
      </c>
      <c r="D393" s="12">
        <v>50</v>
      </c>
      <c r="E393" s="12">
        <v>100</v>
      </c>
      <c r="F393" s="12">
        <v>8</v>
      </c>
      <c r="G393" s="12">
        <v>0.8</v>
      </c>
      <c r="H393" s="12">
        <v>49</v>
      </c>
      <c r="I393" s="12">
        <v>235</v>
      </c>
      <c r="J393" s="12"/>
      <c r="K393" s="20">
        <v>12.4</v>
      </c>
      <c r="L393" s="10" t="s">
        <v>25</v>
      </c>
      <c r="M393" s="5"/>
    </row>
    <row r="394" spans="2:13" ht="15.75">
      <c r="B394" s="17"/>
      <c r="C394" s="6" t="s">
        <v>53</v>
      </c>
      <c r="D394" s="7"/>
      <c r="E394" s="7"/>
      <c r="F394" s="7">
        <f>SUM(F390:F393)</f>
        <v>25.05</v>
      </c>
      <c r="G394" s="7">
        <f>SUM(G390:G393)</f>
        <v>16.310000000000002</v>
      </c>
      <c r="H394" s="7">
        <f>SUM(H390:H393)</f>
        <v>97.19</v>
      </c>
      <c r="I394" s="7">
        <f>SUM(I390:I393)</f>
        <v>635</v>
      </c>
      <c r="J394" s="7"/>
      <c r="K394" s="7"/>
      <c r="L394" s="16"/>
      <c r="M394" s="22">
        <f>100/I397*I394</f>
        <v>19.831355402873204</v>
      </c>
    </row>
    <row r="395" spans="2:13" ht="15.75">
      <c r="B395" s="17" t="s">
        <v>54</v>
      </c>
      <c r="C395" s="4" t="s">
        <v>55</v>
      </c>
      <c r="D395" s="3">
        <v>200</v>
      </c>
      <c r="E395" s="3">
        <v>200</v>
      </c>
      <c r="F395" s="3">
        <v>5.8</v>
      </c>
      <c r="G395" s="3">
        <v>6.4</v>
      </c>
      <c r="H395" s="3">
        <v>8</v>
      </c>
      <c r="I395" s="3">
        <v>118</v>
      </c>
      <c r="J395" s="3">
        <v>1.4</v>
      </c>
      <c r="K395" s="3">
        <v>389</v>
      </c>
      <c r="L395" s="10" t="s">
        <v>56</v>
      </c>
      <c r="M395" s="5"/>
    </row>
    <row r="396" spans="2:13" ht="15.75">
      <c r="B396" s="17"/>
      <c r="C396" s="6" t="s">
        <v>146</v>
      </c>
      <c r="D396" s="7"/>
      <c r="E396" s="7"/>
      <c r="F396" s="7">
        <f>SUM(F395)</f>
        <v>5.8</v>
      </c>
      <c r="G396" s="7">
        <f>SUM(G395)</f>
        <v>6.4</v>
      </c>
      <c r="H396" s="7">
        <f>SUM(H395)</f>
        <v>8</v>
      </c>
      <c r="I396" s="7">
        <f>SUM(I395)</f>
        <v>118</v>
      </c>
      <c r="J396" s="7"/>
      <c r="K396" s="7"/>
      <c r="L396" s="16"/>
      <c r="M396" s="22">
        <f>100/I397*I396</f>
        <v>3.6851967520299813</v>
      </c>
    </row>
    <row r="397" spans="2:13" ht="47.25">
      <c r="B397" s="29" t="s">
        <v>201</v>
      </c>
      <c r="C397" s="30"/>
      <c r="D397" s="34"/>
      <c r="E397" s="34"/>
      <c r="F397" s="44">
        <f>F376+F385+F388+F394+F396</f>
        <v>112.33999999999999</v>
      </c>
      <c r="G397" s="44">
        <f>G376+G385+G388+G394+G396</f>
        <v>114.43</v>
      </c>
      <c r="H397" s="44">
        <f>H376+H385+H388+H394+H396</f>
        <v>452.58</v>
      </c>
      <c r="I397" s="44">
        <f>I376+I385+I388+I394+I396</f>
        <v>3202</v>
      </c>
      <c r="J397" s="44">
        <f>J376+J385+J388+J394+J396</f>
        <v>178.71</v>
      </c>
      <c r="K397" s="34"/>
      <c r="L397" s="10"/>
      <c r="M397" s="15"/>
    </row>
    <row r="398" spans="2:13" ht="31.5">
      <c r="B398" s="11"/>
      <c r="C398" s="2" t="s">
        <v>59</v>
      </c>
      <c r="D398" s="3"/>
      <c r="E398" s="3"/>
      <c r="F398" s="3">
        <v>1</v>
      </c>
      <c r="G398" s="3">
        <v>1</v>
      </c>
      <c r="H398" s="3">
        <v>4</v>
      </c>
      <c r="I398" s="3"/>
      <c r="J398" s="3"/>
      <c r="K398" s="3"/>
      <c r="L398" s="16"/>
      <c r="M398" s="5"/>
    </row>
    <row r="399" spans="2:13" ht="24.75" customHeight="1">
      <c r="B399" s="67" t="s">
        <v>202</v>
      </c>
      <c r="C399" s="68"/>
      <c r="D399" s="8"/>
      <c r="E399" s="8"/>
      <c r="F399" s="9">
        <f>F40+F67+F94+F122+F149+F178+F205+F232+F259+F287+F314+F341+F368+F397</f>
        <v>1919.9399999999996</v>
      </c>
      <c r="G399" s="9">
        <f>G40+G67+G94+G122+G149+G178+G205+G232+G259+G287+G314+G341+G368+G397</f>
        <v>1895.81</v>
      </c>
      <c r="H399" s="9">
        <f>H40+H67+H94+H122+H149+H178+H205+H232+H259+H287+H314+H341+H368+H397</f>
        <v>7507.3099999999995</v>
      </c>
      <c r="I399" s="9">
        <f>I40+I67+I94+I122+I149+I178+I205+I232+I259+I287+I314+I341+I368+I397</f>
        <v>52299.100000000013</v>
      </c>
      <c r="J399" s="9">
        <f>J40+J67+J94+J122+J149+J178+J205+J232+J259+J287+J314+J341+J368+J397</f>
        <v>985.54000000000008</v>
      </c>
      <c r="K399" s="3"/>
      <c r="L399" s="10"/>
      <c r="M399" s="26"/>
    </row>
    <row r="400" spans="2:13" ht="22.5" customHeight="1">
      <c r="B400" s="67" t="s">
        <v>203</v>
      </c>
      <c r="C400" s="68"/>
      <c r="D400" s="8"/>
      <c r="E400" s="8"/>
      <c r="F400" s="9">
        <f>F399/14</f>
        <v>137.1385714285714</v>
      </c>
      <c r="G400" s="9">
        <f t="shared" ref="G400:J400" si="2">G399/14</f>
        <v>135.41499999999999</v>
      </c>
      <c r="H400" s="9">
        <f t="shared" si="2"/>
        <v>536.23642857142852</v>
      </c>
      <c r="I400" s="9">
        <f t="shared" si="2"/>
        <v>3735.650000000001</v>
      </c>
      <c r="J400" s="9">
        <f t="shared" si="2"/>
        <v>70.395714285714291</v>
      </c>
      <c r="K400" s="3"/>
      <c r="L400" s="16"/>
      <c r="M400" s="26"/>
    </row>
    <row r="401" spans="2:13" ht="19.5" customHeight="1">
      <c r="B401" s="67" t="s">
        <v>204</v>
      </c>
      <c r="C401" s="68"/>
      <c r="D401" s="8"/>
      <c r="E401" s="8"/>
      <c r="F401" s="8">
        <v>1</v>
      </c>
      <c r="G401" s="8">
        <v>1</v>
      </c>
      <c r="H401" s="8">
        <v>4</v>
      </c>
      <c r="I401" s="8"/>
      <c r="J401" s="8"/>
      <c r="K401" s="3"/>
      <c r="L401" s="10"/>
      <c r="M401" s="26"/>
    </row>
    <row r="402" spans="2:13" ht="16.5" thickBot="1">
      <c r="B402" s="59"/>
      <c r="C402" s="60"/>
      <c r="D402" s="61"/>
      <c r="E402" s="61"/>
      <c r="F402" s="61"/>
      <c r="G402" s="61"/>
      <c r="H402" s="61"/>
      <c r="I402" s="61"/>
      <c r="J402" s="61"/>
      <c r="K402" s="61"/>
      <c r="L402" s="62"/>
      <c r="M402" s="63"/>
    </row>
    <row r="403" spans="2:13" ht="15.75" thickTop="1"/>
  </sheetData>
  <mergeCells count="17">
    <mergeCell ref="K2:M2"/>
    <mergeCell ref="K3:M3"/>
    <mergeCell ref="K4:M4"/>
    <mergeCell ref="B399:C399"/>
    <mergeCell ref="B400:C400"/>
    <mergeCell ref="B401:C401"/>
    <mergeCell ref="M9:M11"/>
    <mergeCell ref="B6:M6"/>
    <mergeCell ref="B9:B11"/>
    <mergeCell ref="C9:C11"/>
    <mergeCell ref="D9:D11"/>
    <mergeCell ref="E9:E11"/>
    <mergeCell ref="F9:H11"/>
    <mergeCell ref="I9:I11"/>
    <mergeCell ref="J9:J11"/>
    <mergeCell ref="K9:K11"/>
    <mergeCell ref="L9:L11"/>
  </mergeCells>
  <pageMargins left="0.7" right="0.7" top="0.75" bottom="0.75" header="0.3" footer="0.3"/>
  <pageSetup paperSize="9" scale="9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2024-04-20T07:51:52Z</dcterms:modified>
</cp:coreProperties>
</file>